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356" windowWidth="14940" windowHeight="7650" tabRatio="737" activeTab="0"/>
  </bookViews>
  <sheets>
    <sheet name="国・公・私立計【男女】" sheetId="1" r:id="rId1"/>
    <sheet name="国・公・私立計【男】" sheetId="2" r:id="rId2"/>
    <sheet name="国・公・私立計【女】" sheetId="3" r:id="rId3"/>
    <sheet name="公立計【男女】" sheetId="4" r:id="rId4"/>
    <sheet name="公立【男】" sheetId="5" r:id="rId5"/>
    <sheet name="公立【女】" sheetId="6" r:id="rId6"/>
    <sheet name="国・私立計【男女】" sheetId="7" r:id="rId7"/>
    <sheet name="国・私立【男】" sheetId="8" r:id="rId8"/>
    <sheet name="国・私立【女】" sheetId="9" r:id="rId9"/>
  </sheets>
  <definedNames>
    <definedName name="_xlfn.SUMIFS" hidden="1">#NAME?</definedName>
    <definedName name="_xlnm.Print_Area" localSheetId="5">'公立【女】'!$B$1:$V$44</definedName>
    <definedName name="_xlnm.Print_Area" localSheetId="4">'公立【男】'!$B$1:$V$44</definedName>
    <definedName name="_xlnm.Print_Area" localSheetId="3">'公立計【男女】'!$B$1:$V$44</definedName>
    <definedName name="_xlnm.Print_Area" localSheetId="2">'国・公・私立計【女】'!$B$1:$V$46</definedName>
    <definedName name="_xlnm.Print_Area" localSheetId="1">'国・公・私立計【男】'!$B$1:$V$46</definedName>
    <definedName name="_xlnm.Print_Area" localSheetId="0">'国・公・私立計【男女】'!$B$1:$V$46</definedName>
    <definedName name="_xlnm.Print_Area" localSheetId="8">'国・私立【女】'!$B$1:$V$29</definedName>
    <definedName name="_xlnm.Print_Area" localSheetId="7">'国・私立【男】'!$B$1:$V$29</definedName>
    <definedName name="_xlnm.Print_Area" localSheetId="6">'国・私立計【男女】'!$B$1:$V$29</definedName>
  </definedNames>
  <calcPr fullCalcOnLoad="1"/>
</workbook>
</file>

<file path=xl/sharedStrings.xml><?xml version="1.0" encoding="utf-8"?>
<sst xmlns="http://schemas.openxmlformats.org/spreadsheetml/2006/main" count="616" uniqueCount="77">
  <si>
    <t>区　分</t>
  </si>
  <si>
    <t>合　計</t>
  </si>
  <si>
    <t>Ａ　大学等進学者</t>
  </si>
  <si>
    <t>専修学校一般　　　課程等入学者</t>
  </si>
  <si>
    <t>小　計</t>
  </si>
  <si>
    <t>大学学部</t>
  </si>
  <si>
    <t>各種学校</t>
  </si>
  <si>
    <t>左記以外の者</t>
  </si>
  <si>
    <t>（卒業者総数）</t>
  </si>
  <si>
    <t>（全日制）計</t>
  </si>
  <si>
    <t>普　　　通</t>
  </si>
  <si>
    <t>農　　　業</t>
  </si>
  <si>
    <t>工　　　業</t>
  </si>
  <si>
    <t>商　　　業</t>
  </si>
  <si>
    <t>家　　　庭</t>
  </si>
  <si>
    <t>総合学科</t>
  </si>
  <si>
    <t>（定時制）計</t>
  </si>
  <si>
    <t>比率（％）</t>
  </si>
  <si>
    <t>Ｂ</t>
  </si>
  <si>
    <t>Ｃ　</t>
  </si>
  <si>
    <t xml:space="preserve"> Ｄ</t>
  </si>
  <si>
    <t>Ｆ</t>
  </si>
  <si>
    <t xml:space="preserve"> Ｇ </t>
  </si>
  <si>
    <t>H</t>
  </si>
  <si>
    <t>死亡・不詳</t>
  </si>
  <si>
    <t>就職進学者        入学者数（再掲）</t>
  </si>
  <si>
    <t>【全日制】</t>
  </si>
  <si>
    <t>（国立）普通</t>
  </si>
  <si>
    <t>（私立）   計</t>
  </si>
  <si>
    <t>（私立）   計</t>
  </si>
  <si>
    <t>Ｂ</t>
  </si>
  <si>
    <t>Ｃ　</t>
  </si>
  <si>
    <t xml:space="preserve"> Ｄ</t>
  </si>
  <si>
    <t>Ｆ</t>
  </si>
  <si>
    <t xml:space="preserve"> Ｇ </t>
  </si>
  <si>
    <t>H</t>
  </si>
  <si>
    <t>死亡・不詳</t>
  </si>
  <si>
    <t>第６表　高等学校卒業者の課程別・学科別進路状況（国・私立）【女】</t>
  </si>
  <si>
    <t>第６表　高等学校卒業者の課程別・学科別進路状況（国・公・私立）【男】</t>
  </si>
  <si>
    <t>第６表　高等学校卒業者の課程別・学科別進路状況（国・公・私立）【女】</t>
  </si>
  <si>
    <t>第６表　高等学校卒業者の課程別・学科別進路状況（公立）【男】</t>
  </si>
  <si>
    <t>第６表　高等学校卒業者の課程別・学科別進路状況（公立）【女】</t>
  </si>
  <si>
    <t>第６表　高等学校卒業者の課程別・学科別進路状況（国・私立）【男】</t>
  </si>
  <si>
    <t>第６表　高等学校卒業者の課程別・学科別進路状況（国・公・私立）【男女計】</t>
  </si>
  <si>
    <t>第６表　高等学校卒業者の課程別・学科別進路状況（公立）【男女計】</t>
  </si>
  <si>
    <t>第６表　高等学校卒業者の課程別・学科別進路状況（国・私立）【男女計】</t>
  </si>
  <si>
    <r>
      <t xml:space="preserve">Ｅ　就職者
</t>
    </r>
    <r>
      <rPr>
        <b/>
        <sz val="9"/>
        <rFont val="ＭＳ Ｐゴシック"/>
        <family val="3"/>
      </rPr>
      <t>(左記ABCDを除く)</t>
    </r>
  </si>
  <si>
    <t>雇用契約が一年以上かつフルタイム勤務相当の者</t>
  </si>
  <si>
    <t>注　※１　</t>
  </si>
  <si>
    <t>※２　</t>
  </si>
  <si>
    <t>雇用契約が一年未満又は短時間勤務の者</t>
  </si>
  <si>
    <t>(左記ABCDのうち就職している者）</t>
  </si>
  <si>
    <t>本　　科
短期大学</t>
  </si>
  <si>
    <t>の 通 信
大学・短大</t>
  </si>
  <si>
    <t>の 別 科
大学・短大</t>
  </si>
  <si>
    <t>専攻科
高等学校</t>
  </si>
  <si>
    <t>高等部専攻科
特別支援学校</t>
  </si>
  <si>
    <t>専門課程進学者
専　修　学　校</t>
  </si>
  <si>
    <t>一般課程等
専修学校</t>
  </si>
  <si>
    <t>発施設等入学者
公共職業能力開</t>
  </si>
  <si>
    <t>自営業主等
従　業 員
正規の職員･</t>
  </si>
  <si>
    <t>※１
ない者
正規の職員等で</t>
  </si>
  <si>
    <t>※２
就いた者
一時的な仕事に</t>
  </si>
  <si>
    <t>職員等
正規の</t>
  </si>
  <si>
    <t>ない者
職員等で
正規の</t>
  </si>
  <si>
    <t>そ の 他</t>
  </si>
  <si>
    <t>普　　通</t>
  </si>
  <si>
    <t>農　　業</t>
  </si>
  <si>
    <t>工　　業</t>
  </si>
  <si>
    <t>商　　業</t>
  </si>
  <si>
    <t>水　　産</t>
  </si>
  <si>
    <t>家　　庭</t>
  </si>
  <si>
    <t>看　　護</t>
  </si>
  <si>
    <t>情　　報</t>
  </si>
  <si>
    <t>福　　祉</t>
  </si>
  <si>
    <t>そ の 他</t>
  </si>
  <si>
    <t>平成31年３月卒業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</si>
</sst>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_ * #,##0.0_ ;_ * \-#,##0.0_ ;_ * &quot;-&quot;?_ ;_ @_ "/>
    <numFmt numFmtId="181" formatCode="0.0;0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dotted"/>
      <right/>
      <top style="medium"/>
      <bottom/>
    </border>
    <border>
      <left/>
      <right style="dotted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dotted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dotted"/>
      <right/>
      <top/>
      <bottom/>
    </border>
    <border>
      <left/>
      <right style="dotted"/>
      <top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/>
      <right/>
      <top/>
      <bottom style="medium"/>
    </border>
    <border>
      <left/>
      <right style="dotted"/>
      <top style="dashed"/>
      <bottom/>
    </border>
    <border>
      <left/>
      <right/>
      <top style="dashed"/>
      <bottom/>
    </border>
    <border>
      <left style="thin"/>
      <right style="thin"/>
      <top style="dashed"/>
      <bottom/>
    </border>
    <border>
      <left style="dotted"/>
      <right style="thin"/>
      <top style="medium"/>
      <bottom/>
    </border>
    <border>
      <left style="dotted"/>
      <right style="thin"/>
      <top/>
      <bottom/>
    </border>
    <border>
      <left style="thin"/>
      <right style="double"/>
      <top style="medium"/>
      <bottom/>
    </border>
    <border>
      <left style="dotted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dotted"/>
      <top/>
      <bottom style="medium"/>
    </border>
    <border>
      <left style="dotted"/>
      <right/>
      <top/>
      <bottom style="medium"/>
    </border>
    <border>
      <left style="medium"/>
      <right style="thin"/>
      <top/>
      <bottom style="dotted"/>
    </border>
    <border>
      <left>
        <color indexed="63"/>
      </left>
      <right>
        <color indexed="63"/>
      </right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/>
      <bottom style="dotted"/>
    </border>
    <border>
      <left style="thin"/>
      <right style="dotted"/>
      <top/>
      <bottom style="dotted"/>
    </border>
    <border>
      <left style="thin"/>
      <right style="double"/>
      <top/>
      <bottom style="dotted"/>
    </border>
    <border>
      <left/>
      <right style="medium"/>
      <top/>
      <bottom style="dotted"/>
    </border>
    <border>
      <left style="medium"/>
      <right style="thin"/>
      <top style="dashed"/>
      <bottom/>
    </border>
    <border>
      <left/>
      <right style="medium"/>
      <top style="dashed"/>
      <bottom/>
    </border>
    <border>
      <left>
        <color indexed="63"/>
      </left>
      <right style="thin"/>
      <top/>
      <bottom style="medium"/>
    </border>
    <border>
      <left style="double"/>
      <right style="dotted"/>
      <top/>
      <bottom/>
    </border>
    <border>
      <left style="thin"/>
      <right style="double"/>
      <top style="dashed"/>
      <bottom/>
    </border>
    <border>
      <left>
        <color indexed="63"/>
      </left>
      <right style="dotted"/>
      <top>
        <color indexed="63"/>
      </top>
      <bottom style="dotted"/>
    </border>
    <border>
      <left style="double"/>
      <right style="dotted"/>
      <top style="medium"/>
      <bottom/>
    </border>
    <border>
      <left style="double"/>
      <right style="dotted"/>
      <top/>
      <bottom style="medium"/>
    </border>
    <border>
      <left style="double"/>
      <right style="dotted"/>
      <top style="dashed"/>
      <bottom/>
    </border>
    <border>
      <left>
        <color indexed="63"/>
      </left>
      <right style="thin"/>
      <top style="dashed"/>
      <bottom/>
    </border>
    <border>
      <left style="thin"/>
      <right style="dotted"/>
      <top style="dashed"/>
      <bottom/>
    </border>
    <border>
      <left>
        <color indexed="63"/>
      </left>
      <right style="thin"/>
      <top/>
      <bottom style="dotted"/>
    </border>
    <border>
      <left/>
      <right style="dotted"/>
      <top style="thin"/>
      <bottom/>
    </border>
    <border>
      <left style="double"/>
      <right style="dotted"/>
      <top style="thin"/>
      <bottom/>
    </border>
    <border>
      <left style="double"/>
      <right style="dotted"/>
      <top style="thin"/>
      <bottom style="medium"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thin"/>
      <right style="thin"/>
      <top style="dotted"/>
      <bottom/>
    </border>
    <border>
      <left style="thin"/>
      <right style="dotted"/>
      <top style="dotted"/>
      <bottom/>
    </border>
    <border>
      <left>
        <color indexed="63"/>
      </left>
      <right style="thin"/>
      <top style="dotted"/>
      <bottom/>
    </border>
    <border>
      <left/>
      <right/>
      <top style="dotted"/>
      <bottom/>
    </border>
    <border>
      <left style="double"/>
      <right style="dotted"/>
      <top style="dotted"/>
      <bottom/>
    </border>
    <border>
      <left/>
      <right style="medium"/>
      <top style="dotted"/>
      <bottom/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/>
      <bottom/>
    </border>
    <border>
      <left style="dotted"/>
      <right style="thin"/>
      <top style="dotted"/>
      <bottom/>
    </border>
    <border>
      <left style="thin"/>
      <right style="double"/>
      <top style="dotted"/>
      <bottom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dotted"/>
      <top>
        <color indexed="63"/>
      </top>
      <bottom style="medium"/>
    </border>
    <border>
      <left style="dotted"/>
      <right style="medium"/>
      <top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>
        <color indexed="63"/>
      </left>
      <right>
        <color indexed="63"/>
      </right>
      <top style="hair"/>
      <bottom/>
    </border>
    <border>
      <left style="dotted"/>
      <right style="dotted"/>
      <top style="hair"/>
      <bottom/>
    </border>
    <border>
      <left style="dotted"/>
      <right style="thin"/>
      <top style="hair"/>
      <bottom/>
    </border>
    <border>
      <left style="thin"/>
      <right style="thin"/>
      <top style="hair"/>
      <bottom/>
    </border>
    <border>
      <left style="thin"/>
      <right style="dotted"/>
      <top style="hair"/>
      <bottom/>
    </border>
    <border>
      <left>
        <color indexed="63"/>
      </left>
      <right style="thin"/>
      <top style="hair"/>
      <bottom/>
    </border>
    <border>
      <left style="thin"/>
      <right style="double"/>
      <top style="hair"/>
      <bottom/>
    </border>
    <border>
      <left>
        <color indexed="63"/>
      </left>
      <right style="dotted"/>
      <top style="hair"/>
      <bottom/>
    </border>
    <border>
      <left/>
      <right style="medium"/>
      <top style="hair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tted"/>
      <right/>
      <top style="thin"/>
      <bottom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6" fontId="3" fillId="0" borderId="0" applyFill="0" applyBorder="0" applyAlignment="0"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1" borderId="3" applyNumberFormat="0" applyBorder="0" applyAlignment="0" applyProtection="0"/>
    <xf numFmtId="179" fontId="8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645">
    <xf numFmtId="0" fontId="0" fillId="0" borderId="0" xfId="0" applyAlignment="1">
      <alignment vertical="center"/>
    </xf>
    <xf numFmtId="41" fontId="0" fillId="0" borderId="0" xfId="70" applyNumberFormat="1" applyFont="1" applyFill="1" applyBorder="1" applyAlignment="1" applyProtection="1">
      <alignment/>
      <protection locked="0"/>
    </xf>
    <xf numFmtId="180" fontId="0" fillId="0" borderId="13" xfId="70" applyNumberFormat="1" applyFont="1" applyFill="1" applyBorder="1" applyAlignment="1">
      <alignment/>
    </xf>
    <xf numFmtId="180" fontId="0" fillId="0" borderId="14" xfId="70" applyNumberFormat="1" applyFont="1" applyFill="1" applyBorder="1" applyAlignment="1">
      <alignment/>
    </xf>
    <xf numFmtId="180" fontId="0" fillId="0" borderId="15" xfId="70" applyNumberFormat="1" applyFont="1" applyFill="1" applyBorder="1" applyAlignment="1">
      <alignment/>
    </xf>
    <xf numFmtId="180" fontId="0" fillId="0" borderId="16" xfId="70" applyNumberFormat="1" applyFont="1" applyFill="1" applyBorder="1" applyAlignment="1">
      <alignment/>
    </xf>
    <xf numFmtId="180" fontId="0" fillId="0" borderId="17" xfId="70" applyNumberFormat="1" applyFont="1" applyFill="1" applyBorder="1" applyAlignment="1">
      <alignment/>
    </xf>
    <xf numFmtId="180" fontId="0" fillId="0" borderId="18" xfId="70" applyNumberFormat="1" applyFont="1" applyFill="1" applyBorder="1" applyAlignment="1">
      <alignment/>
    </xf>
    <xf numFmtId="180" fontId="0" fillId="0" borderId="19" xfId="70" applyNumberFormat="1" applyFont="1" applyFill="1" applyBorder="1" applyAlignment="1">
      <alignment/>
    </xf>
    <xf numFmtId="180" fontId="0" fillId="0" borderId="20" xfId="70" applyNumberFormat="1" applyFont="1" applyFill="1" applyBorder="1" applyAlignment="1">
      <alignment/>
    </xf>
    <xf numFmtId="180" fontId="0" fillId="0" borderId="21" xfId="70" applyNumberFormat="1" applyFont="1" applyFill="1" applyBorder="1" applyAlignment="1">
      <alignment/>
    </xf>
    <xf numFmtId="0" fontId="14" fillId="0" borderId="0" xfId="83" applyFont="1" applyFill="1" applyBorder="1">
      <alignment/>
      <protection/>
    </xf>
    <xf numFmtId="0" fontId="0" fillId="0" borderId="0" xfId="83" applyFont="1" applyFill="1">
      <alignment/>
      <protection/>
    </xf>
    <xf numFmtId="41" fontId="0" fillId="0" borderId="13" xfId="70" applyNumberFormat="1" applyFont="1" applyFill="1" applyBorder="1" applyAlignment="1">
      <alignment shrinkToFit="1"/>
    </xf>
    <xf numFmtId="41" fontId="0" fillId="0" borderId="22" xfId="70" applyNumberFormat="1" applyFont="1" applyFill="1" applyBorder="1" applyAlignment="1">
      <alignment shrinkToFit="1"/>
    </xf>
    <xf numFmtId="41" fontId="0" fillId="0" borderId="23" xfId="70" applyNumberFormat="1" applyFont="1" applyFill="1" applyBorder="1" applyAlignment="1">
      <alignment shrinkToFit="1"/>
    </xf>
    <xf numFmtId="41" fontId="0" fillId="0" borderId="15" xfId="70" applyNumberFormat="1" applyFont="1" applyFill="1" applyBorder="1" applyAlignment="1">
      <alignment shrinkToFit="1"/>
    </xf>
    <xf numFmtId="41" fontId="0" fillId="0" borderId="24" xfId="70" applyNumberFormat="1" applyFont="1" applyFill="1" applyBorder="1" applyAlignment="1">
      <alignment shrinkToFit="1"/>
    </xf>
    <xf numFmtId="41" fontId="0" fillId="0" borderId="16" xfId="70" applyNumberFormat="1" applyFont="1" applyFill="1" applyBorder="1" applyAlignment="1">
      <alignment shrinkToFit="1"/>
    </xf>
    <xf numFmtId="41" fontId="0" fillId="0" borderId="25" xfId="70" applyNumberFormat="1" applyFont="1" applyFill="1" applyBorder="1" applyAlignment="1">
      <alignment shrinkToFit="1"/>
    </xf>
    <xf numFmtId="0" fontId="15" fillId="0" borderId="0" xfId="83" applyFont="1" applyFill="1" applyBorder="1" applyAlignment="1">
      <alignment horizontal="right"/>
      <protection/>
    </xf>
    <xf numFmtId="41" fontId="0" fillId="0" borderId="0" xfId="70" applyNumberFormat="1" applyFont="1" applyFill="1" applyBorder="1" applyAlignment="1">
      <alignment/>
    </xf>
    <xf numFmtId="41" fontId="0" fillId="0" borderId="0" xfId="83" applyNumberFormat="1" applyFont="1" applyFill="1" applyProtection="1">
      <alignment/>
      <protection locked="0"/>
    </xf>
    <xf numFmtId="0" fontId="15" fillId="0" borderId="0" xfId="83" applyFont="1" applyFill="1" applyBorder="1">
      <alignment/>
      <protection/>
    </xf>
    <xf numFmtId="180" fontId="0" fillId="0" borderId="26" xfId="70" applyNumberFormat="1" applyFont="1" applyFill="1" applyBorder="1" applyAlignment="1">
      <alignment/>
    </xf>
    <xf numFmtId="180" fontId="0" fillId="0" borderId="27" xfId="70" applyNumberFormat="1" applyFont="1" applyFill="1" applyBorder="1" applyAlignment="1">
      <alignment/>
    </xf>
    <xf numFmtId="180" fontId="0" fillId="0" borderId="28" xfId="70" applyNumberFormat="1" applyFont="1" applyFill="1" applyBorder="1" applyAlignment="1">
      <alignment/>
    </xf>
    <xf numFmtId="180" fontId="0" fillId="0" borderId="29" xfId="70" applyNumberFormat="1" applyFont="1" applyFill="1" applyBorder="1" applyAlignment="1">
      <alignment/>
    </xf>
    <xf numFmtId="180" fontId="0" fillId="0" borderId="30" xfId="70" applyNumberFormat="1" applyFont="1" applyFill="1" applyBorder="1" applyAlignment="1">
      <alignment/>
    </xf>
    <xf numFmtId="0" fontId="0" fillId="0" borderId="0" xfId="85" applyFont="1" applyFill="1">
      <alignment/>
      <protection/>
    </xf>
    <xf numFmtId="0" fontId="15" fillId="0" borderId="0" xfId="85" applyFont="1" applyFill="1" applyBorder="1">
      <alignment/>
      <protection/>
    </xf>
    <xf numFmtId="41" fontId="0" fillId="0" borderId="18" xfId="70" applyNumberFormat="1" applyFont="1" applyFill="1" applyBorder="1" applyAlignment="1" applyProtection="1">
      <alignment/>
      <protection locked="0"/>
    </xf>
    <xf numFmtId="41" fontId="0" fillId="0" borderId="19" xfId="70" applyNumberFormat="1" applyFont="1" applyFill="1" applyBorder="1" applyAlignment="1" applyProtection="1">
      <alignment/>
      <protection locked="0"/>
    </xf>
    <xf numFmtId="41" fontId="0" fillId="0" borderId="31" xfId="70" applyNumberFormat="1" applyFont="1" applyFill="1" applyBorder="1" applyAlignment="1" applyProtection="1">
      <alignment/>
      <protection locked="0"/>
    </xf>
    <xf numFmtId="41" fontId="0" fillId="0" borderId="20" xfId="70" applyNumberFormat="1" applyFont="1" applyFill="1" applyBorder="1" applyAlignment="1" applyProtection="1">
      <alignment/>
      <protection locked="0"/>
    </xf>
    <xf numFmtId="41" fontId="0" fillId="0" borderId="32" xfId="70" applyNumberFormat="1" applyFont="1" applyFill="1" applyBorder="1" applyAlignment="1" applyProtection="1">
      <alignment/>
      <protection locked="0"/>
    </xf>
    <xf numFmtId="0" fontId="15" fillId="0" borderId="33" xfId="85" applyFont="1" applyFill="1" applyBorder="1" applyAlignment="1" applyProtection="1">
      <alignment horizontal="left"/>
      <protection locked="0"/>
    </xf>
    <xf numFmtId="181" fontId="0" fillId="0" borderId="13" xfId="70" applyNumberFormat="1" applyFont="1" applyFill="1" applyBorder="1" applyAlignment="1" applyProtection="1">
      <alignment/>
      <protection locked="0"/>
    </xf>
    <xf numFmtId="181" fontId="0" fillId="0" borderId="34" xfId="70" applyNumberFormat="1" applyFont="1" applyFill="1" applyBorder="1" applyAlignment="1" applyProtection="1">
      <alignment/>
      <protection locked="0"/>
    </xf>
    <xf numFmtId="181" fontId="0" fillId="0" borderId="35" xfId="70" applyNumberFormat="1" applyFont="1" applyFill="1" applyBorder="1" applyAlignment="1" applyProtection="1">
      <alignment/>
      <protection locked="0"/>
    </xf>
    <xf numFmtId="181" fontId="0" fillId="0" borderId="15" xfId="70" applyNumberFormat="1" applyFont="1" applyFill="1" applyBorder="1" applyAlignment="1" applyProtection="1">
      <alignment/>
      <protection locked="0"/>
    </xf>
    <xf numFmtId="181" fontId="0" fillId="0" borderId="16" xfId="70" applyNumberFormat="1" applyFont="1" applyFill="1" applyBorder="1" applyAlignment="1" applyProtection="1">
      <alignment/>
      <protection locked="0"/>
    </xf>
    <xf numFmtId="181" fontId="0" fillId="0" borderId="14" xfId="70" applyNumberFormat="1" applyFont="1" applyFill="1" applyBorder="1" applyAlignment="1" applyProtection="1">
      <alignment/>
      <protection locked="0"/>
    </xf>
    <xf numFmtId="41" fontId="0" fillId="0" borderId="16" xfId="70" applyNumberFormat="1" applyFont="1" applyFill="1" applyBorder="1" applyAlignment="1" applyProtection="1">
      <alignment/>
      <protection locked="0"/>
    </xf>
    <xf numFmtId="181" fontId="0" fillId="0" borderId="36" xfId="70" applyNumberFormat="1" applyFont="1" applyFill="1" applyBorder="1" applyAlignment="1" applyProtection="1">
      <alignment/>
      <protection locked="0"/>
    </xf>
    <xf numFmtId="0" fontId="15" fillId="0" borderId="37" xfId="85" applyFont="1" applyFill="1" applyBorder="1" applyAlignment="1" applyProtection="1">
      <alignment horizontal="distributed"/>
      <protection locked="0"/>
    </xf>
    <xf numFmtId="180" fontId="0" fillId="0" borderId="0" xfId="70" applyNumberFormat="1" applyFont="1" applyFill="1" applyBorder="1" applyAlignment="1">
      <alignment/>
    </xf>
    <xf numFmtId="180" fontId="0" fillId="0" borderId="38" xfId="70" applyNumberFormat="1" applyFont="1" applyFill="1" applyBorder="1" applyAlignment="1">
      <alignment/>
    </xf>
    <xf numFmtId="180" fontId="0" fillId="0" borderId="39" xfId="70" applyNumberFormat="1" applyFont="1" applyFill="1" applyBorder="1" applyAlignment="1">
      <alignment/>
    </xf>
    <xf numFmtId="180" fontId="0" fillId="0" borderId="40" xfId="70" applyNumberFormat="1" applyFont="1" applyFill="1" applyBorder="1" applyAlignment="1">
      <alignment/>
    </xf>
    <xf numFmtId="180" fontId="0" fillId="0" borderId="41" xfId="70" applyNumberFormat="1" applyFont="1" applyFill="1" applyBorder="1" applyAlignment="1">
      <alignment/>
    </xf>
    <xf numFmtId="180" fontId="0" fillId="0" borderId="42" xfId="70" applyNumberFormat="1" applyFont="1" applyFill="1" applyBorder="1" applyAlignment="1">
      <alignment/>
    </xf>
    <xf numFmtId="0" fontId="14" fillId="0" borderId="0" xfId="86" applyFont="1" applyFill="1" applyBorder="1">
      <alignment/>
      <protection/>
    </xf>
    <xf numFmtId="0" fontId="0" fillId="0" borderId="0" xfId="86" applyFont="1" applyFill="1">
      <alignment/>
      <protection/>
    </xf>
    <xf numFmtId="0" fontId="15" fillId="0" borderId="13" xfId="86" applyFont="1" applyFill="1" applyBorder="1" applyAlignment="1" applyProtection="1">
      <alignment horizontal="left"/>
      <protection locked="0"/>
    </xf>
    <xf numFmtId="41" fontId="18" fillId="0" borderId="13" xfId="86" applyNumberFormat="1" applyFont="1" applyFill="1" applyBorder="1" applyAlignment="1">
      <alignment horizontal="center" vertical="center" wrapText="1"/>
      <protection/>
    </xf>
    <xf numFmtId="41" fontId="0" fillId="0" borderId="22" xfId="86" applyNumberFormat="1" applyFont="1" applyFill="1" applyBorder="1" applyAlignment="1">
      <alignment horizontal="center" vertical="center" textRotation="255" wrapText="1"/>
      <protection/>
    </xf>
    <xf numFmtId="41" fontId="0" fillId="0" borderId="23" xfId="86" applyNumberFormat="1" applyFont="1" applyFill="1" applyBorder="1" applyAlignment="1">
      <alignment horizontal="center" vertical="center" textRotation="255"/>
      <protection/>
    </xf>
    <xf numFmtId="41" fontId="0" fillId="0" borderId="15" xfId="86" applyNumberFormat="1" applyFont="1" applyFill="1" applyBorder="1" applyAlignment="1">
      <alignment horizontal="center" vertical="center" textRotation="255" wrapText="1"/>
      <protection/>
    </xf>
    <xf numFmtId="41" fontId="0" fillId="0" borderId="24" xfId="86" applyNumberFormat="1" applyFont="1" applyFill="1" applyBorder="1" applyAlignment="1">
      <alignment horizontal="center" vertical="center" textRotation="255" wrapText="1"/>
      <protection/>
    </xf>
    <xf numFmtId="41" fontId="15" fillId="0" borderId="16" xfId="86" applyNumberFormat="1" applyFont="1" applyFill="1" applyBorder="1" applyAlignment="1">
      <alignment horizontal="center" vertical="top" textRotation="255" wrapText="1"/>
      <protection/>
    </xf>
    <xf numFmtId="41" fontId="0" fillId="0" borderId="16" xfId="86" applyNumberFormat="1" applyFont="1" applyFill="1" applyBorder="1" applyAlignment="1">
      <alignment horizontal="center" vertical="center" textRotation="255" wrapText="1"/>
      <protection/>
    </xf>
    <xf numFmtId="41" fontId="0" fillId="0" borderId="25" xfId="86" applyNumberFormat="1" applyFont="1" applyFill="1" applyBorder="1" applyAlignment="1">
      <alignment horizontal="center" vertical="center" textRotation="255" wrapText="1"/>
      <protection/>
    </xf>
    <xf numFmtId="41" fontId="16" fillId="0" borderId="16" xfId="86" applyNumberFormat="1" applyFont="1" applyFill="1" applyBorder="1" applyAlignment="1">
      <alignment horizontal="center" vertical="top" textRotation="255" wrapText="1"/>
      <protection/>
    </xf>
    <xf numFmtId="41" fontId="15" fillId="0" borderId="16" xfId="86" applyNumberFormat="1" applyFont="1" applyFill="1" applyBorder="1" applyAlignment="1">
      <alignment horizontal="center" vertical="top" textRotation="255"/>
      <protection/>
    </xf>
    <xf numFmtId="0" fontId="0" fillId="0" borderId="0" xfId="86" applyFont="1" applyFill="1" applyBorder="1">
      <alignment/>
      <protection/>
    </xf>
    <xf numFmtId="0" fontId="14" fillId="0" borderId="0" xfId="87" applyFont="1" applyFill="1" applyBorder="1">
      <alignment/>
      <protection/>
    </xf>
    <xf numFmtId="0" fontId="0" fillId="0" borderId="0" xfId="87" applyFont="1" applyFill="1">
      <alignment/>
      <protection/>
    </xf>
    <xf numFmtId="0" fontId="15" fillId="0" borderId="13" xfId="87" applyFont="1" applyFill="1" applyBorder="1" applyAlignment="1" applyProtection="1">
      <alignment horizontal="left"/>
      <protection locked="0"/>
    </xf>
    <xf numFmtId="41" fontId="18" fillId="0" borderId="13" xfId="87" applyNumberFormat="1" applyFont="1" applyFill="1" applyBorder="1" applyAlignment="1">
      <alignment horizontal="center" vertical="center" wrapText="1"/>
      <protection/>
    </xf>
    <xf numFmtId="41" fontId="0" fillId="0" borderId="23" xfId="87" applyNumberFormat="1" applyFont="1" applyFill="1" applyBorder="1" applyAlignment="1">
      <alignment horizontal="center" vertical="center" textRotation="255"/>
      <protection/>
    </xf>
    <xf numFmtId="41" fontId="0" fillId="0" borderId="15" xfId="87" applyNumberFormat="1" applyFont="1" applyFill="1" applyBorder="1" applyAlignment="1">
      <alignment horizontal="center" vertical="center" textRotation="255" wrapText="1"/>
      <protection/>
    </xf>
    <xf numFmtId="41" fontId="0" fillId="0" borderId="24" xfId="87" applyNumberFormat="1" applyFont="1" applyFill="1" applyBorder="1" applyAlignment="1">
      <alignment horizontal="center" vertical="center" textRotation="255" wrapText="1"/>
      <protection/>
    </xf>
    <xf numFmtId="41" fontId="15" fillId="0" borderId="16" xfId="87" applyNumberFormat="1" applyFont="1" applyFill="1" applyBorder="1" applyAlignment="1">
      <alignment horizontal="center" vertical="top" textRotation="255" wrapText="1"/>
      <protection/>
    </xf>
    <xf numFmtId="41" fontId="0" fillId="0" borderId="25" xfId="87" applyNumberFormat="1" applyFont="1" applyFill="1" applyBorder="1" applyAlignment="1">
      <alignment horizontal="center" vertical="center" textRotation="255" wrapText="1"/>
      <protection/>
    </xf>
    <xf numFmtId="41" fontId="16" fillId="0" borderId="16" xfId="87" applyNumberFormat="1" applyFont="1" applyFill="1" applyBorder="1" applyAlignment="1">
      <alignment horizontal="center" vertical="top" textRotation="255" wrapText="1"/>
      <protection/>
    </xf>
    <xf numFmtId="41" fontId="15" fillId="0" borderId="16" xfId="87" applyNumberFormat="1" applyFont="1" applyFill="1" applyBorder="1" applyAlignment="1">
      <alignment horizontal="center" vertical="top" textRotation="255"/>
      <protection/>
    </xf>
    <xf numFmtId="0" fontId="15" fillId="0" borderId="17" xfId="87" applyFont="1" applyFill="1" applyBorder="1" applyAlignment="1" applyProtection="1">
      <alignment horizontal="distributed"/>
      <protection locked="0"/>
    </xf>
    <xf numFmtId="0" fontId="0" fillId="0" borderId="0" xfId="87" applyFont="1" applyFill="1" applyBorder="1">
      <alignment/>
      <protection/>
    </xf>
    <xf numFmtId="41" fontId="0" fillId="0" borderId="43" xfId="70" applyNumberFormat="1" applyFont="1" applyFill="1" applyBorder="1" applyAlignment="1">
      <alignment shrinkToFit="1"/>
    </xf>
    <xf numFmtId="41" fontId="0" fillId="0" borderId="44" xfId="70" applyNumberFormat="1" applyFont="1" applyFill="1" applyBorder="1" applyAlignment="1">
      <alignment shrinkToFit="1"/>
    </xf>
    <xf numFmtId="41" fontId="0" fillId="0" borderId="45" xfId="70" applyNumberFormat="1" applyFont="1" applyFill="1" applyBorder="1" applyAlignment="1">
      <alignment shrinkToFit="1"/>
    </xf>
    <xf numFmtId="41" fontId="0" fillId="0" borderId="45" xfId="70" applyNumberFormat="1" applyFont="1" applyFill="1" applyBorder="1" applyAlignment="1" applyProtection="1">
      <alignment shrinkToFit="1"/>
      <protection locked="0"/>
    </xf>
    <xf numFmtId="0" fontId="0" fillId="0" borderId="0" xfId="88" applyFont="1" applyFill="1">
      <alignment/>
      <protection/>
    </xf>
    <xf numFmtId="0" fontId="18" fillId="0" borderId="17" xfId="88" applyFont="1" applyFill="1" applyBorder="1" applyAlignment="1">
      <alignment horizontal="center" vertical="center" wrapText="1"/>
      <protection/>
    </xf>
    <xf numFmtId="180" fontId="0" fillId="0" borderId="35" xfId="70" applyNumberFormat="1" applyFont="1" applyFill="1" applyBorder="1" applyAlignment="1">
      <alignment/>
    </xf>
    <xf numFmtId="180" fontId="0" fillId="0" borderId="34" xfId="70" applyNumberFormat="1" applyFont="1" applyFill="1" applyBorder="1" applyAlignment="1">
      <alignment/>
    </xf>
    <xf numFmtId="180" fontId="0" fillId="0" borderId="46" xfId="70" applyNumberFormat="1" applyFont="1" applyFill="1" applyBorder="1" applyAlignment="1">
      <alignment/>
    </xf>
    <xf numFmtId="180" fontId="0" fillId="0" borderId="47" xfId="70" applyNumberFormat="1" applyFont="1" applyFill="1" applyBorder="1" applyAlignment="1">
      <alignment/>
    </xf>
    <xf numFmtId="180" fontId="0" fillId="0" borderId="48" xfId="70" applyNumberFormat="1" applyFont="1" applyFill="1" applyBorder="1" applyAlignment="1">
      <alignment/>
    </xf>
    <xf numFmtId="180" fontId="0" fillId="0" borderId="49" xfId="70" applyNumberFormat="1" applyFont="1" applyFill="1" applyBorder="1" applyAlignment="1">
      <alignment/>
    </xf>
    <xf numFmtId="180" fontId="0" fillId="0" borderId="50" xfId="70" applyNumberFormat="1" applyFont="1" applyFill="1" applyBorder="1" applyAlignment="1">
      <alignment/>
    </xf>
    <xf numFmtId="180" fontId="0" fillId="0" borderId="36" xfId="70" applyNumberFormat="1" applyFont="1" applyFill="1" applyBorder="1" applyAlignment="1">
      <alignment/>
    </xf>
    <xf numFmtId="0" fontId="17" fillId="0" borderId="33" xfId="83" applyFont="1" applyFill="1" applyBorder="1" applyAlignment="1">
      <alignment horizontal="distributed"/>
      <protection/>
    </xf>
    <xf numFmtId="181" fontId="0" fillId="0" borderId="48" xfId="70" applyNumberFormat="1" applyFont="1" applyFill="1" applyBorder="1" applyAlignment="1" applyProtection="1">
      <alignment/>
      <protection locked="0"/>
    </xf>
    <xf numFmtId="0" fontId="15" fillId="0" borderId="17" xfId="86" applyFont="1" applyFill="1" applyBorder="1" applyAlignment="1" applyProtection="1">
      <alignment horizontal="distributed"/>
      <protection locked="0"/>
    </xf>
    <xf numFmtId="41" fontId="0" fillId="0" borderId="17" xfId="70" applyNumberFormat="1" applyFont="1" applyFill="1" applyBorder="1" applyAlignment="1">
      <alignment/>
    </xf>
    <xf numFmtId="41" fontId="0" fillId="0" borderId="51" xfId="70" applyNumberFormat="1" applyFont="1" applyFill="1" applyBorder="1" applyAlignment="1">
      <alignment/>
    </xf>
    <xf numFmtId="41" fontId="0" fillId="0" borderId="52" xfId="70" applyNumberFormat="1" applyFont="1" applyFill="1" applyBorder="1" applyAlignment="1">
      <alignment/>
    </xf>
    <xf numFmtId="41" fontId="0" fillId="0" borderId="19" xfId="70" applyNumberFormat="1" applyFont="1" applyFill="1" applyBorder="1" applyAlignment="1">
      <alignment/>
    </xf>
    <xf numFmtId="41" fontId="0" fillId="0" borderId="31" xfId="70" applyNumberFormat="1" applyFont="1" applyFill="1" applyBorder="1" applyAlignment="1">
      <alignment/>
    </xf>
    <xf numFmtId="41" fontId="0" fillId="0" borderId="20" xfId="70" applyNumberFormat="1" applyFont="1" applyFill="1" applyBorder="1" applyAlignment="1">
      <alignment/>
    </xf>
    <xf numFmtId="41" fontId="0" fillId="0" borderId="32" xfId="70" applyNumberFormat="1" applyFont="1" applyFill="1" applyBorder="1" applyAlignment="1">
      <alignment/>
    </xf>
    <xf numFmtId="41" fontId="0" fillId="0" borderId="26" xfId="70" applyNumberFormat="1" applyFont="1" applyFill="1" applyBorder="1" applyAlignment="1">
      <alignment/>
    </xf>
    <xf numFmtId="41" fontId="0" fillId="0" borderId="27" xfId="70" applyNumberFormat="1" applyFont="1" applyFill="1" applyBorder="1" applyAlignment="1">
      <alignment/>
    </xf>
    <xf numFmtId="41" fontId="0" fillId="0" borderId="18" xfId="70" applyNumberFormat="1" applyFont="1" applyFill="1" applyBorder="1" applyAlignment="1" applyProtection="1">
      <alignment/>
      <protection locked="0"/>
    </xf>
    <xf numFmtId="41" fontId="0" fillId="0" borderId="19" xfId="70" applyNumberFormat="1" applyFont="1" applyFill="1" applyBorder="1" applyAlignment="1" applyProtection="1">
      <alignment/>
      <protection locked="0"/>
    </xf>
    <xf numFmtId="41" fontId="0" fillId="0" borderId="31" xfId="70" applyNumberFormat="1" applyFont="1" applyFill="1" applyBorder="1" applyAlignment="1" applyProtection="1">
      <alignment/>
      <protection locked="0"/>
    </xf>
    <xf numFmtId="41" fontId="0" fillId="0" borderId="20" xfId="70" applyNumberFormat="1" applyFont="1" applyFill="1" applyBorder="1" applyAlignment="1" applyProtection="1">
      <alignment/>
      <protection locked="0"/>
    </xf>
    <xf numFmtId="41" fontId="0" fillId="0" borderId="32" xfId="70" applyNumberFormat="1" applyFont="1" applyFill="1" applyBorder="1" applyAlignment="1" applyProtection="1">
      <alignment/>
      <protection locked="0"/>
    </xf>
    <xf numFmtId="41" fontId="0" fillId="0" borderId="0" xfId="70" applyNumberFormat="1" applyFont="1" applyFill="1" applyBorder="1" applyAlignment="1" applyProtection="1">
      <alignment/>
      <protection locked="0"/>
    </xf>
    <xf numFmtId="41" fontId="0" fillId="0" borderId="29" xfId="70" applyNumberFormat="1" applyFont="1" applyFill="1" applyBorder="1" applyAlignment="1">
      <alignment/>
    </xf>
    <xf numFmtId="41" fontId="0" fillId="0" borderId="30" xfId="70" applyNumberFormat="1" applyFont="1" applyFill="1" applyBorder="1" applyAlignment="1">
      <alignment/>
    </xf>
    <xf numFmtId="41" fontId="0" fillId="0" borderId="53" xfId="70" applyNumberFormat="1" applyFont="1" applyFill="1" applyBorder="1" applyAlignment="1" applyProtection="1">
      <alignment/>
      <protection locked="0"/>
    </xf>
    <xf numFmtId="41" fontId="0" fillId="0" borderId="41" xfId="70" applyNumberFormat="1" applyFont="1" applyFill="1" applyBorder="1" applyAlignment="1" applyProtection="1">
      <alignment/>
      <protection locked="0"/>
    </xf>
    <xf numFmtId="41" fontId="0" fillId="0" borderId="54" xfId="70" applyNumberFormat="1" applyFont="1" applyFill="1" applyBorder="1" applyAlignment="1" applyProtection="1">
      <alignment/>
      <protection locked="0"/>
    </xf>
    <xf numFmtId="41" fontId="0" fillId="0" borderId="21" xfId="70" applyNumberFormat="1" applyFont="1" applyFill="1" applyBorder="1" applyAlignment="1" applyProtection="1">
      <alignment/>
      <protection locked="0"/>
    </xf>
    <xf numFmtId="41" fontId="0" fillId="0" borderId="21" xfId="70" applyNumberFormat="1" applyFont="1" applyFill="1" applyBorder="1" applyAlignment="1">
      <alignment/>
    </xf>
    <xf numFmtId="0" fontId="0" fillId="0" borderId="0" xfId="87" applyFont="1" applyFill="1">
      <alignment/>
      <protection/>
    </xf>
    <xf numFmtId="0" fontId="17" fillId="0" borderId="13" xfId="83" applyFont="1" applyFill="1" applyBorder="1" applyAlignment="1">
      <alignment horizontal="distributed"/>
      <protection/>
    </xf>
    <xf numFmtId="0" fontId="0" fillId="0" borderId="0" xfId="86" applyFont="1" applyFill="1">
      <alignment/>
      <protection/>
    </xf>
    <xf numFmtId="180" fontId="0" fillId="0" borderId="55" xfId="70" applyNumberFormat="1" applyFont="1" applyFill="1" applyBorder="1" applyAlignment="1">
      <alignment/>
    </xf>
    <xf numFmtId="180" fontId="0" fillId="0" borderId="56" xfId="70" applyNumberFormat="1" applyFont="1" applyFill="1" applyBorder="1" applyAlignment="1">
      <alignment/>
    </xf>
    <xf numFmtId="180" fontId="0" fillId="0" borderId="57" xfId="70" applyNumberFormat="1" applyFont="1" applyFill="1" applyBorder="1" applyAlignment="1">
      <alignment/>
    </xf>
    <xf numFmtId="180" fontId="0" fillId="0" borderId="58" xfId="70" applyNumberFormat="1" applyFont="1" applyFill="1" applyBorder="1" applyAlignment="1">
      <alignment/>
    </xf>
    <xf numFmtId="180" fontId="0" fillId="0" borderId="59" xfId="70" applyNumberFormat="1" applyFont="1" applyFill="1" applyBorder="1" applyAlignment="1">
      <alignment/>
    </xf>
    <xf numFmtId="180" fontId="0" fillId="0" borderId="60" xfId="70" applyNumberFormat="1" applyFont="1" applyFill="1" applyBorder="1" applyAlignment="1">
      <alignment/>
    </xf>
    <xf numFmtId="180" fontId="0" fillId="0" borderId="61" xfId="70" applyNumberFormat="1" applyFont="1" applyFill="1" applyBorder="1" applyAlignment="1">
      <alignment/>
    </xf>
    <xf numFmtId="180" fontId="0" fillId="0" borderId="62" xfId="70" applyNumberFormat="1" applyFont="1" applyFill="1" applyBorder="1" applyAlignment="1">
      <alignment/>
    </xf>
    <xf numFmtId="0" fontId="58" fillId="0" borderId="0" xfId="86" applyFont="1" applyFill="1">
      <alignment/>
      <protection/>
    </xf>
    <xf numFmtId="41" fontId="0" fillId="0" borderId="16" xfId="87" applyNumberFormat="1" applyFont="1" applyFill="1" applyBorder="1" applyAlignment="1">
      <alignment horizontal="center" vertical="center" textRotation="255" wrapText="1"/>
      <protection/>
    </xf>
    <xf numFmtId="41" fontId="0" fillId="0" borderId="22" xfId="87" applyNumberFormat="1" applyFont="1" applyFill="1" applyBorder="1" applyAlignment="1">
      <alignment horizontal="center" vertical="center" textRotation="255" wrapText="1"/>
      <protection/>
    </xf>
    <xf numFmtId="41" fontId="0" fillId="0" borderId="27" xfId="70" applyNumberFormat="1" applyFont="1" applyFill="1" applyBorder="1" applyAlignment="1">
      <alignment shrinkToFit="1"/>
    </xf>
    <xf numFmtId="41" fontId="0" fillId="0" borderId="63" xfId="70" applyNumberFormat="1" applyFont="1" applyFill="1" applyBorder="1" applyAlignment="1">
      <alignment shrinkToFit="1"/>
    </xf>
    <xf numFmtId="41" fontId="0" fillId="0" borderId="30" xfId="70" applyNumberFormat="1" applyFont="1" applyFill="1" applyBorder="1" applyAlignment="1">
      <alignment shrinkToFit="1"/>
    </xf>
    <xf numFmtId="41" fontId="0" fillId="0" borderId="16" xfId="70" applyNumberFormat="1" applyFont="1" applyFill="1" applyBorder="1" applyAlignment="1">
      <alignment shrinkToFit="1"/>
    </xf>
    <xf numFmtId="41" fontId="0" fillId="0" borderId="20" xfId="70" applyNumberFormat="1" applyFont="1" applyFill="1" applyBorder="1" applyAlignment="1">
      <alignment shrinkToFit="1"/>
    </xf>
    <xf numFmtId="41" fontId="0" fillId="0" borderId="45" xfId="70" applyNumberFormat="1" applyFont="1" applyFill="1" applyBorder="1" applyAlignment="1">
      <alignment shrinkToFit="1"/>
    </xf>
    <xf numFmtId="41" fontId="0" fillId="0" borderId="21" xfId="70" applyNumberFormat="1" applyFont="1" applyFill="1" applyBorder="1" applyAlignment="1">
      <alignment shrinkToFit="1"/>
    </xf>
    <xf numFmtId="41" fontId="0" fillId="0" borderId="26" xfId="70" applyNumberFormat="1" applyFont="1" applyFill="1" applyBorder="1" applyAlignment="1">
      <alignment shrinkToFit="1"/>
    </xf>
    <xf numFmtId="41" fontId="0" fillId="0" borderId="64" xfId="70" applyNumberFormat="1" applyFont="1" applyFill="1" applyBorder="1" applyAlignment="1">
      <alignment shrinkToFit="1"/>
    </xf>
    <xf numFmtId="41" fontId="0" fillId="0" borderId="39" xfId="70" applyNumberFormat="1" applyFont="1" applyFill="1" applyBorder="1" applyAlignment="1">
      <alignment shrinkToFit="1"/>
    </xf>
    <xf numFmtId="41" fontId="0" fillId="0" borderId="18" xfId="70" applyNumberFormat="1" applyFont="1" applyFill="1" applyBorder="1" applyAlignment="1" applyProtection="1">
      <alignment shrinkToFit="1"/>
      <protection locked="0"/>
    </xf>
    <xf numFmtId="41" fontId="0" fillId="0" borderId="19" xfId="70" applyNumberFormat="1" applyFont="1" applyFill="1" applyBorder="1" applyAlignment="1" applyProtection="1">
      <alignment shrinkToFit="1"/>
      <protection locked="0"/>
    </xf>
    <xf numFmtId="41" fontId="0" fillId="0" borderId="31" xfId="70" applyNumberFormat="1" applyFont="1" applyFill="1" applyBorder="1" applyAlignment="1" applyProtection="1">
      <alignment shrinkToFit="1"/>
      <protection locked="0"/>
    </xf>
    <xf numFmtId="41" fontId="0" fillId="0" borderId="20" xfId="70" applyNumberFormat="1" applyFont="1" applyFill="1" applyBorder="1" applyAlignment="1" applyProtection="1">
      <alignment shrinkToFit="1"/>
      <protection locked="0"/>
    </xf>
    <xf numFmtId="41" fontId="0" fillId="0" borderId="32" xfId="70" applyNumberFormat="1" applyFont="1" applyFill="1" applyBorder="1" applyAlignment="1" applyProtection="1">
      <alignment shrinkToFit="1"/>
      <protection locked="0"/>
    </xf>
    <xf numFmtId="0" fontId="0" fillId="0" borderId="0" xfId="83" applyFont="1" applyFill="1">
      <alignment/>
      <protection/>
    </xf>
    <xf numFmtId="41" fontId="0" fillId="0" borderId="53" xfId="70" applyNumberFormat="1" applyFont="1" applyFill="1" applyBorder="1" applyAlignment="1" applyProtection="1">
      <alignment shrinkToFit="1"/>
      <protection locked="0"/>
    </xf>
    <xf numFmtId="41" fontId="0" fillId="0" borderId="41" xfId="70" applyNumberFormat="1" applyFont="1" applyFill="1" applyBorder="1" applyAlignment="1" applyProtection="1">
      <alignment shrinkToFit="1"/>
      <protection locked="0"/>
    </xf>
    <xf numFmtId="41" fontId="0" fillId="0" borderId="54" xfId="70" applyNumberFormat="1" applyFont="1" applyFill="1" applyBorder="1" applyAlignment="1" applyProtection="1">
      <alignment shrinkToFit="1"/>
      <protection locked="0"/>
    </xf>
    <xf numFmtId="41" fontId="0" fillId="0" borderId="21" xfId="70" applyNumberFormat="1" applyFont="1" applyFill="1" applyBorder="1" applyAlignment="1" applyProtection="1">
      <alignment shrinkToFit="1"/>
      <protection locked="0"/>
    </xf>
    <xf numFmtId="0" fontId="0" fillId="0" borderId="0" xfId="87" applyFont="1" applyFill="1" applyAlignment="1">
      <alignment horizontal="right"/>
      <protection/>
    </xf>
    <xf numFmtId="0" fontId="0" fillId="0" borderId="0" xfId="86" applyFont="1" applyFill="1" applyAlignment="1">
      <alignment horizontal="right"/>
      <protection/>
    </xf>
    <xf numFmtId="0" fontId="0" fillId="0" borderId="0" xfId="83" applyFont="1" applyFill="1" applyAlignment="1">
      <alignment horizontal="right"/>
      <protection/>
    </xf>
    <xf numFmtId="41" fontId="0" fillId="0" borderId="51" xfId="70" applyNumberFormat="1" applyFont="1" applyFill="1" applyBorder="1" applyAlignment="1" applyProtection="1">
      <alignment/>
      <protection locked="0"/>
    </xf>
    <xf numFmtId="180" fontId="0" fillId="0" borderId="22" xfId="70" applyNumberFormat="1" applyFont="1" applyFill="1" applyBorder="1" applyAlignment="1">
      <alignment/>
    </xf>
    <xf numFmtId="180" fontId="0" fillId="0" borderId="51" xfId="70" applyNumberFormat="1" applyFont="1" applyFill="1" applyBorder="1" applyAlignment="1">
      <alignment/>
    </xf>
    <xf numFmtId="180" fontId="0" fillId="0" borderId="65" xfId="70" applyNumberFormat="1" applyFont="1" applyFill="1" applyBorder="1" applyAlignment="1">
      <alignment/>
    </xf>
    <xf numFmtId="41" fontId="0" fillId="0" borderId="66" xfId="70" applyNumberFormat="1" applyFont="1" applyFill="1" applyBorder="1" applyAlignment="1" applyProtection="1">
      <alignment/>
      <protection locked="0"/>
    </xf>
    <xf numFmtId="180" fontId="0" fillId="0" borderId="25" xfId="70" applyNumberFormat="1" applyFont="1" applyFill="1" applyBorder="1" applyAlignment="1">
      <alignment/>
    </xf>
    <xf numFmtId="41" fontId="0" fillId="0" borderId="26" xfId="70" applyNumberFormat="1" applyFont="1" applyFill="1" applyBorder="1" applyAlignment="1" applyProtection="1">
      <alignment/>
      <protection locked="0"/>
    </xf>
    <xf numFmtId="0" fontId="0" fillId="0" borderId="42" xfId="87" applyFont="1" applyFill="1" applyBorder="1">
      <alignment/>
      <protection/>
    </xf>
    <xf numFmtId="0" fontId="15" fillId="0" borderId="42" xfId="87" applyFont="1" applyFill="1" applyBorder="1" applyAlignment="1">
      <alignment horizontal="right"/>
      <protection/>
    </xf>
    <xf numFmtId="0" fontId="0" fillId="0" borderId="42" xfId="86" applyFont="1" applyFill="1" applyBorder="1">
      <alignment/>
      <protection/>
    </xf>
    <xf numFmtId="0" fontId="15" fillId="0" borderId="42" xfId="86" applyFont="1" applyFill="1" applyBorder="1" applyAlignment="1">
      <alignment horizontal="right"/>
      <protection/>
    </xf>
    <xf numFmtId="0" fontId="0" fillId="0" borderId="42" xfId="83" applyFont="1" applyFill="1" applyBorder="1">
      <alignment/>
      <protection/>
    </xf>
    <xf numFmtId="0" fontId="15" fillId="0" borderId="42" xfId="83" applyFont="1" applyFill="1" applyBorder="1" applyAlignment="1">
      <alignment horizontal="right"/>
      <protection/>
    </xf>
    <xf numFmtId="41" fontId="0" fillId="0" borderId="35" xfId="70" applyNumberFormat="1" applyFont="1" applyFill="1" applyBorder="1" applyAlignment="1" applyProtection="1">
      <alignment/>
      <protection locked="0"/>
    </xf>
    <xf numFmtId="41" fontId="0" fillId="0" borderId="48" xfId="70" applyNumberFormat="1" applyFont="1" applyFill="1" applyBorder="1" applyAlignment="1">
      <alignment shrinkToFit="1"/>
    </xf>
    <xf numFmtId="41" fontId="0" fillId="0" borderId="38" xfId="70" applyNumberFormat="1" applyFont="1" applyFill="1" applyBorder="1" applyAlignment="1" applyProtection="1">
      <alignment shrinkToFit="1"/>
      <protection locked="0"/>
    </xf>
    <xf numFmtId="41" fontId="0" fillId="0" borderId="67" xfId="70" applyNumberFormat="1" applyFont="1" applyFill="1" applyBorder="1" applyAlignment="1">
      <alignment shrinkToFit="1"/>
    </xf>
    <xf numFmtId="41" fontId="0" fillId="0" borderId="50" xfId="70" applyNumberFormat="1" applyFont="1" applyFill="1" applyBorder="1" applyAlignment="1" applyProtection="1">
      <alignment shrinkToFit="1"/>
      <protection locked="0"/>
    </xf>
    <xf numFmtId="180" fontId="0" fillId="0" borderId="32" xfId="70" applyNumberFormat="1" applyFont="1" applyFill="1" applyBorder="1" applyAlignment="1">
      <alignment/>
    </xf>
    <xf numFmtId="180" fontId="0" fillId="0" borderId="53" xfId="70" applyNumberFormat="1" applyFont="1" applyFill="1" applyBorder="1" applyAlignment="1">
      <alignment/>
    </xf>
    <xf numFmtId="180" fontId="0" fillId="0" borderId="68" xfId="70" applyNumberFormat="1" applyFont="1" applyFill="1" applyBorder="1" applyAlignment="1">
      <alignment/>
    </xf>
    <xf numFmtId="41" fontId="0" fillId="0" borderId="38" xfId="70" applyNumberFormat="1" applyFont="1" applyFill="1" applyBorder="1" applyAlignment="1">
      <alignment/>
    </xf>
    <xf numFmtId="41" fontId="0" fillId="0" borderId="38" xfId="70" applyNumberFormat="1" applyFont="1" applyFill="1" applyBorder="1" applyAlignment="1" applyProtection="1">
      <alignment/>
      <protection locked="0"/>
    </xf>
    <xf numFmtId="41" fontId="0" fillId="0" borderId="50" xfId="70" applyNumberFormat="1" applyFont="1" applyFill="1" applyBorder="1" applyAlignment="1" applyProtection="1">
      <alignment/>
      <protection locked="0"/>
    </xf>
    <xf numFmtId="41" fontId="0" fillId="0" borderId="38" xfId="70" applyNumberFormat="1" applyFont="1" applyFill="1" applyBorder="1" applyAlignment="1" applyProtection="1">
      <alignment/>
      <protection locked="0"/>
    </xf>
    <xf numFmtId="181" fontId="0" fillId="0" borderId="69" xfId="70" applyNumberFormat="1" applyFont="1" applyFill="1" applyBorder="1" applyAlignment="1" applyProtection="1">
      <alignment/>
      <protection locked="0"/>
    </xf>
    <xf numFmtId="180" fontId="0" fillId="0" borderId="66" xfId="70" applyNumberFormat="1" applyFont="1" applyFill="1" applyBorder="1" applyAlignment="1">
      <alignment/>
    </xf>
    <xf numFmtId="41" fontId="0" fillId="0" borderId="51" xfId="70" applyNumberFormat="1" applyFont="1" applyFill="1" applyBorder="1" applyAlignment="1" applyProtection="1">
      <alignment/>
      <protection locked="0"/>
    </xf>
    <xf numFmtId="41" fontId="0" fillId="0" borderId="65" xfId="70" applyNumberFormat="1" applyFont="1" applyFill="1" applyBorder="1" applyAlignment="1" applyProtection="1">
      <alignment/>
      <protection locked="0"/>
    </xf>
    <xf numFmtId="41" fontId="16" fillId="0" borderId="22" xfId="87" applyNumberFormat="1" applyFont="1" applyFill="1" applyBorder="1" applyAlignment="1">
      <alignment horizontal="center" vertical="center" wrapText="1"/>
      <protection/>
    </xf>
    <xf numFmtId="41" fontId="16" fillId="0" borderId="22" xfId="86" applyNumberFormat="1" applyFont="1" applyFill="1" applyBorder="1" applyAlignment="1">
      <alignment horizontal="center" vertical="center" wrapText="1"/>
      <protection/>
    </xf>
    <xf numFmtId="41" fontId="0" fillId="0" borderId="18" xfId="70" applyNumberFormat="1" applyFont="1" applyFill="1" applyBorder="1" applyAlignment="1">
      <alignment/>
    </xf>
    <xf numFmtId="41" fontId="0" fillId="0" borderId="40" xfId="70" applyNumberFormat="1" applyFont="1" applyFill="1" applyBorder="1" applyAlignment="1" applyProtection="1">
      <alignment/>
      <protection locked="0"/>
    </xf>
    <xf numFmtId="41" fontId="16" fillId="0" borderId="14" xfId="87" applyNumberFormat="1" applyFont="1" applyFill="1" applyBorder="1" applyAlignment="1">
      <alignment horizontal="center" vertical="center" wrapText="1"/>
      <protection/>
    </xf>
    <xf numFmtId="41" fontId="16" fillId="0" borderId="14" xfId="86" applyNumberFormat="1" applyFont="1" applyFill="1" applyBorder="1" applyAlignment="1">
      <alignment horizontal="center" vertical="center" wrapText="1"/>
      <protection/>
    </xf>
    <xf numFmtId="41" fontId="0" fillId="0" borderId="47" xfId="70" applyNumberFormat="1" applyFont="1" applyFill="1" applyBorder="1" applyAlignment="1" applyProtection="1">
      <alignment/>
      <protection locked="0"/>
    </xf>
    <xf numFmtId="180" fontId="0" fillId="0" borderId="66" xfId="85" applyNumberFormat="1" applyFont="1" applyFill="1" applyBorder="1">
      <alignment/>
      <protection/>
    </xf>
    <xf numFmtId="180" fontId="0" fillId="0" borderId="26" xfId="85" applyNumberFormat="1" applyFont="1" applyFill="1" applyBorder="1">
      <alignment/>
      <protection/>
    </xf>
    <xf numFmtId="180" fontId="0" fillId="0" borderId="70" xfId="85" applyNumberFormat="1" applyFont="1" applyFill="1" applyBorder="1">
      <alignment/>
      <protection/>
    </xf>
    <xf numFmtId="180" fontId="0" fillId="0" borderId="29" xfId="85" applyNumberFormat="1" applyFont="1" applyFill="1" applyBorder="1">
      <alignment/>
      <protection/>
    </xf>
    <xf numFmtId="41" fontId="0" fillId="0" borderId="36" xfId="70" applyNumberFormat="1" applyFont="1" applyFill="1" applyBorder="1" applyAlignment="1">
      <alignment shrinkToFit="1"/>
    </xf>
    <xf numFmtId="41" fontId="0" fillId="0" borderId="69" xfId="70" applyNumberFormat="1" applyFont="1" applyFill="1" applyBorder="1" applyAlignment="1">
      <alignment shrinkToFit="1"/>
    </xf>
    <xf numFmtId="41" fontId="15" fillId="0" borderId="48" xfId="86" applyNumberFormat="1" applyFont="1" applyFill="1" applyBorder="1" applyAlignment="1">
      <alignment horizontal="center" vertical="top" textRotation="255"/>
      <protection/>
    </xf>
    <xf numFmtId="41" fontId="15" fillId="0" borderId="48" xfId="87" applyNumberFormat="1" applyFont="1" applyFill="1" applyBorder="1" applyAlignment="1">
      <alignment horizontal="center" vertical="top" textRotation="255"/>
      <protection/>
    </xf>
    <xf numFmtId="41" fontId="17" fillId="0" borderId="36" xfId="87" applyNumberFormat="1" applyFont="1" applyFill="1" applyBorder="1" applyAlignment="1">
      <alignment horizontal="center" vertical="center" textRotation="255" wrapText="1"/>
      <protection/>
    </xf>
    <xf numFmtId="41" fontId="0" fillId="0" borderId="26" xfId="70" applyNumberFormat="1" applyFont="1" applyFill="1" applyBorder="1" applyAlignment="1" applyProtection="1">
      <alignment/>
      <protection locked="0"/>
    </xf>
    <xf numFmtId="41" fontId="0" fillId="0" borderId="29" xfId="70" applyNumberFormat="1" applyFont="1" applyFill="1" applyBorder="1" applyAlignment="1" applyProtection="1">
      <alignment/>
      <protection locked="0"/>
    </xf>
    <xf numFmtId="41" fontId="17" fillId="0" borderId="69" xfId="87" applyNumberFormat="1" applyFont="1" applyFill="1" applyBorder="1" applyAlignment="1">
      <alignment horizontal="center" vertical="center" textRotation="255" wrapText="1"/>
      <protection/>
    </xf>
    <xf numFmtId="41" fontId="0" fillId="0" borderId="66" xfId="70" applyNumberFormat="1" applyFont="1" applyFill="1" applyBorder="1" applyAlignment="1">
      <alignment/>
    </xf>
    <xf numFmtId="41" fontId="0" fillId="0" borderId="66" xfId="70" applyNumberFormat="1" applyFont="1" applyFill="1" applyBorder="1" applyAlignment="1" applyProtection="1">
      <alignment/>
      <protection locked="0"/>
    </xf>
    <xf numFmtId="41" fontId="0" fillId="0" borderId="70" xfId="70" applyNumberFormat="1" applyFont="1" applyFill="1" applyBorder="1" applyAlignment="1" applyProtection="1">
      <alignment/>
      <protection locked="0"/>
    </xf>
    <xf numFmtId="41" fontId="17" fillId="0" borderId="36" xfId="86" applyNumberFormat="1" applyFont="1" applyFill="1" applyBorder="1" applyAlignment="1">
      <alignment horizontal="center" vertical="center" textRotation="255" wrapText="1"/>
      <protection/>
    </xf>
    <xf numFmtId="41" fontId="17" fillId="0" borderId="69" xfId="86" applyNumberFormat="1" applyFont="1" applyFill="1" applyBorder="1" applyAlignment="1">
      <alignment horizontal="center" vertical="center" textRotation="255" wrapText="1"/>
      <protection/>
    </xf>
    <xf numFmtId="41" fontId="0" fillId="0" borderId="26" xfId="70" applyNumberFormat="1" applyFont="1" applyFill="1" applyBorder="1" applyAlignment="1" applyProtection="1">
      <alignment shrinkToFit="1"/>
      <protection locked="0"/>
    </xf>
    <xf numFmtId="41" fontId="0" fillId="0" borderId="64" xfId="70" applyNumberFormat="1" applyFont="1" applyFill="1" applyBorder="1" applyAlignment="1">
      <alignment shrinkToFit="1"/>
    </xf>
    <xf numFmtId="41" fontId="0" fillId="0" borderId="29" xfId="70" applyNumberFormat="1" applyFont="1" applyFill="1" applyBorder="1" applyAlignment="1" applyProtection="1">
      <alignment shrinkToFit="1"/>
      <protection locked="0"/>
    </xf>
    <xf numFmtId="41" fontId="0" fillId="0" borderId="66" xfId="70" applyNumberFormat="1" applyFont="1" applyFill="1" applyBorder="1" applyAlignment="1" applyProtection="1">
      <alignment shrinkToFit="1"/>
      <protection locked="0"/>
    </xf>
    <xf numFmtId="41" fontId="0" fillId="0" borderId="71" xfId="70" applyNumberFormat="1" applyFont="1" applyFill="1" applyBorder="1" applyAlignment="1">
      <alignment shrinkToFit="1"/>
    </xf>
    <xf numFmtId="41" fontId="0" fillId="0" borderId="70" xfId="70" applyNumberFormat="1" applyFont="1" applyFill="1" applyBorder="1" applyAlignment="1" applyProtection="1">
      <alignment shrinkToFit="1"/>
      <protection locked="0"/>
    </xf>
    <xf numFmtId="41" fontId="0" fillId="0" borderId="14" xfId="70" applyNumberFormat="1" applyFont="1" applyFill="1" applyBorder="1" applyAlignment="1">
      <alignment shrinkToFit="1"/>
    </xf>
    <xf numFmtId="41" fontId="0" fillId="0" borderId="51" xfId="70" applyNumberFormat="1" applyFont="1" applyFill="1" applyBorder="1" applyAlignment="1" applyProtection="1">
      <alignment shrinkToFit="1"/>
      <protection locked="0"/>
    </xf>
    <xf numFmtId="41" fontId="0" fillId="0" borderId="72" xfId="70" applyNumberFormat="1" applyFont="1" applyFill="1" applyBorder="1" applyAlignment="1">
      <alignment shrinkToFit="1"/>
    </xf>
    <xf numFmtId="41" fontId="0" fillId="0" borderId="73" xfId="70" applyNumberFormat="1" applyFont="1" applyFill="1" applyBorder="1" applyAlignment="1">
      <alignment shrinkToFit="1"/>
    </xf>
    <xf numFmtId="41" fontId="0" fillId="0" borderId="40" xfId="70" applyNumberFormat="1" applyFont="1" applyFill="1" applyBorder="1" applyAlignment="1" applyProtection="1">
      <alignment shrinkToFit="1"/>
      <protection locked="0"/>
    </xf>
    <xf numFmtId="41" fontId="0" fillId="0" borderId="49" xfId="70" applyNumberFormat="1" applyFont="1" applyFill="1" applyBorder="1" applyAlignment="1" applyProtection="1">
      <alignment shrinkToFit="1"/>
      <protection locked="0"/>
    </xf>
    <xf numFmtId="180" fontId="0" fillId="0" borderId="74" xfId="70" applyNumberFormat="1" applyFont="1" applyFill="1" applyBorder="1" applyAlignment="1">
      <alignment/>
    </xf>
    <xf numFmtId="0" fontId="17" fillId="0" borderId="16" xfId="88" applyFont="1" applyFill="1" applyBorder="1" applyAlignment="1">
      <alignment horizontal="center" vertical="center"/>
      <protection/>
    </xf>
    <xf numFmtId="0" fontId="17" fillId="0" borderId="35" xfId="88" applyFont="1" applyFill="1" applyBorder="1" applyAlignment="1">
      <alignment horizontal="center" vertical="center"/>
      <protection/>
    </xf>
    <xf numFmtId="0" fontId="17" fillId="0" borderId="48" xfId="88" applyFont="1" applyFill="1" applyBorder="1" applyAlignment="1">
      <alignment horizontal="center" vertical="center"/>
      <protection/>
    </xf>
    <xf numFmtId="0" fontId="17" fillId="0" borderId="75" xfId="88" applyFont="1" applyFill="1" applyBorder="1" applyAlignment="1">
      <alignment vertical="top" textRotation="255" wrapText="1" indent="1"/>
      <protection/>
    </xf>
    <xf numFmtId="0" fontId="17" fillId="0" borderId="26" xfId="88" applyFont="1" applyFill="1" applyBorder="1" applyAlignment="1">
      <alignment vertical="top" textRotation="255" wrapText="1" indent="1"/>
      <protection/>
    </xf>
    <xf numFmtId="0" fontId="17" fillId="0" borderId="76" xfId="88" applyFont="1" applyFill="1" applyBorder="1" applyAlignment="1">
      <alignment vertical="top" textRotation="255" wrapText="1" indent="1"/>
      <protection/>
    </xf>
    <xf numFmtId="0" fontId="17" fillId="0" borderId="77" xfId="88" applyFont="1" applyFill="1" applyBorder="1" applyAlignment="1">
      <alignment vertical="top" textRotation="255" wrapText="1" indent="1"/>
      <protection/>
    </xf>
    <xf numFmtId="41" fontId="0" fillId="0" borderId="18" xfId="70" applyNumberFormat="1" applyFont="1" applyFill="1" applyBorder="1" applyAlignment="1" applyProtection="1">
      <alignment/>
      <protection/>
    </xf>
    <xf numFmtId="0" fontId="14" fillId="0" borderId="0" xfId="88" applyFont="1" applyFill="1" applyBorder="1" applyProtection="1">
      <alignment/>
      <protection/>
    </xf>
    <xf numFmtId="0" fontId="0" fillId="0" borderId="0" xfId="88" applyFont="1" applyFill="1" applyProtection="1">
      <alignment/>
      <protection/>
    </xf>
    <xf numFmtId="0" fontId="0" fillId="0" borderId="42" xfId="88" applyFont="1" applyFill="1" applyBorder="1" applyProtection="1">
      <alignment/>
      <protection/>
    </xf>
    <xf numFmtId="0" fontId="15" fillId="0" borderId="42" xfId="88" applyFont="1" applyFill="1" applyBorder="1" applyAlignment="1" applyProtection="1">
      <alignment horizontal="right"/>
      <protection/>
    </xf>
    <xf numFmtId="0" fontId="17" fillId="0" borderId="16" xfId="88" applyFont="1" applyFill="1" applyBorder="1" applyAlignment="1" applyProtection="1">
      <alignment horizontal="center" vertical="center"/>
      <protection/>
    </xf>
    <xf numFmtId="0" fontId="17" fillId="0" borderId="35" xfId="88" applyFont="1" applyFill="1" applyBorder="1" applyAlignment="1" applyProtection="1">
      <alignment horizontal="center" vertical="center"/>
      <protection/>
    </xf>
    <xf numFmtId="0" fontId="17" fillId="0" borderId="48" xfId="88" applyFont="1" applyFill="1" applyBorder="1" applyAlignment="1" applyProtection="1">
      <alignment horizontal="center" vertical="center"/>
      <protection/>
    </xf>
    <xf numFmtId="0" fontId="17" fillId="0" borderId="75" xfId="88" applyFont="1" applyFill="1" applyBorder="1" applyAlignment="1" applyProtection="1">
      <alignment horizontal="center" vertical="top" textRotation="255" wrapText="1" indent="1"/>
      <protection/>
    </xf>
    <xf numFmtId="0" fontId="18" fillId="0" borderId="17" xfId="88" applyFont="1" applyFill="1" applyBorder="1" applyAlignment="1" applyProtection="1">
      <alignment horizontal="center" vertical="center" wrapText="1"/>
      <protection/>
    </xf>
    <xf numFmtId="0" fontId="17" fillId="0" borderId="26" xfId="88" applyFont="1" applyFill="1" applyBorder="1" applyAlignment="1" applyProtection="1">
      <alignment horizontal="center" vertical="top" textRotation="255" wrapText="1" indent="1"/>
      <protection/>
    </xf>
    <xf numFmtId="0" fontId="17" fillId="0" borderId="13" xfId="88" applyFont="1" applyFill="1" applyBorder="1" applyAlignment="1" applyProtection="1">
      <alignment horizontal="distributed"/>
      <protection/>
    </xf>
    <xf numFmtId="41" fontId="0" fillId="0" borderId="13" xfId="70" applyNumberFormat="1" applyFont="1" applyFill="1" applyBorder="1" applyAlignment="1" applyProtection="1">
      <alignment/>
      <protection/>
    </xf>
    <xf numFmtId="41" fontId="0" fillId="0" borderId="22" xfId="70" applyNumberFormat="1" applyFont="1" applyFill="1" applyBorder="1" applyAlignment="1" applyProtection="1">
      <alignment/>
      <protection/>
    </xf>
    <xf numFmtId="41" fontId="0" fillId="0" borderId="23" xfId="70" applyNumberFormat="1" applyFont="1" applyFill="1" applyBorder="1" applyAlignment="1" applyProtection="1">
      <alignment/>
      <protection/>
    </xf>
    <xf numFmtId="41" fontId="0" fillId="0" borderId="15" xfId="70" applyNumberFormat="1" applyFont="1" applyFill="1" applyBorder="1" applyAlignment="1" applyProtection="1">
      <alignment/>
      <protection/>
    </xf>
    <xf numFmtId="41" fontId="0" fillId="0" borderId="24" xfId="70" applyNumberFormat="1" applyFont="1" applyFill="1" applyBorder="1" applyAlignment="1" applyProtection="1">
      <alignment/>
      <protection/>
    </xf>
    <xf numFmtId="41" fontId="0" fillId="0" borderId="16" xfId="70" applyNumberFormat="1" applyFont="1" applyFill="1" applyBorder="1" applyAlignment="1" applyProtection="1">
      <alignment/>
      <protection/>
    </xf>
    <xf numFmtId="41" fontId="0" fillId="0" borderId="25" xfId="70" applyNumberFormat="1" applyFont="1" applyFill="1" applyBorder="1" applyAlignment="1" applyProtection="1">
      <alignment/>
      <protection/>
    </xf>
    <xf numFmtId="41" fontId="0" fillId="0" borderId="14" xfId="70" applyNumberFormat="1" applyFont="1" applyFill="1" applyBorder="1" applyAlignment="1" applyProtection="1">
      <alignment/>
      <protection/>
    </xf>
    <xf numFmtId="41" fontId="0" fillId="0" borderId="35" xfId="70" applyNumberFormat="1" applyFont="1" applyFill="1" applyBorder="1" applyAlignment="1" applyProtection="1">
      <alignment/>
      <protection/>
    </xf>
    <xf numFmtId="41" fontId="0" fillId="0" borderId="69" xfId="70" applyNumberFormat="1" applyFont="1" applyFill="1" applyBorder="1" applyAlignment="1" applyProtection="1">
      <alignment/>
      <protection/>
    </xf>
    <xf numFmtId="41" fontId="0" fillId="0" borderId="36" xfId="70" applyNumberFormat="1" applyFont="1" applyFill="1" applyBorder="1" applyAlignment="1" applyProtection="1">
      <alignment/>
      <protection/>
    </xf>
    <xf numFmtId="0" fontId="15" fillId="0" borderId="17" xfId="88" applyFont="1" applyFill="1" applyBorder="1" applyAlignment="1" applyProtection="1">
      <alignment horizontal="right"/>
      <protection/>
    </xf>
    <xf numFmtId="41" fontId="0" fillId="0" borderId="26" xfId="70" applyNumberFormat="1" applyFont="1" applyFill="1" applyBorder="1" applyAlignment="1" applyProtection="1">
      <alignment/>
      <protection/>
    </xf>
    <xf numFmtId="41" fontId="0" fillId="0" borderId="27" xfId="70" applyNumberFormat="1" applyFont="1" applyFill="1" applyBorder="1" applyAlignment="1" applyProtection="1">
      <alignment/>
      <protection/>
    </xf>
    <xf numFmtId="41" fontId="0" fillId="0" borderId="19" xfId="70" applyNumberFormat="1" applyFont="1" applyFill="1" applyBorder="1" applyAlignment="1" applyProtection="1">
      <alignment/>
      <protection/>
    </xf>
    <xf numFmtId="41" fontId="0" fillId="0" borderId="31" xfId="70" applyNumberFormat="1" applyFont="1" applyFill="1" applyBorder="1" applyAlignment="1" applyProtection="1">
      <alignment/>
      <protection/>
    </xf>
    <xf numFmtId="41" fontId="0" fillId="0" borderId="20" xfId="70" applyNumberFormat="1" applyFont="1" applyFill="1" applyBorder="1" applyAlignment="1" applyProtection="1">
      <alignment/>
      <protection/>
    </xf>
    <xf numFmtId="41" fontId="0" fillId="0" borderId="32" xfId="70" applyNumberFormat="1" applyFont="1" applyFill="1" applyBorder="1" applyAlignment="1" applyProtection="1">
      <alignment/>
      <protection/>
    </xf>
    <xf numFmtId="41" fontId="0" fillId="0" borderId="51" xfId="70" applyNumberFormat="1" applyFont="1" applyFill="1" applyBorder="1" applyAlignment="1" applyProtection="1">
      <alignment/>
      <protection/>
    </xf>
    <xf numFmtId="41" fontId="0" fillId="0" borderId="0" xfId="70" applyNumberFormat="1" applyFont="1" applyFill="1" applyBorder="1" applyAlignment="1" applyProtection="1">
      <alignment/>
      <protection/>
    </xf>
    <xf numFmtId="41" fontId="0" fillId="0" borderId="66" xfId="70" applyNumberFormat="1" applyFont="1" applyFill="1" applyBorder="1" applyAlignment="1" applyProtection="1">
      <alignment/>
      <protection/>
    </xf>
    <xf numFmtId="0" fontId="17" fillId="0" borderId="78" xfId="88" applyFont="1" applyFill="1" applyBorder="1" applyAlignment="1" applyProtection="1">
      <alignment horizontal="distributed"/>
      <protection/>
    </xf>
    <xf numFmtId="41" fontId="0" fillId="0" borderId="78" xfId="70" applyNumberFormat="1" applyFont="1" applyFill="1" applyBorder="1" applyAlignment="1" applyProtection="1">
      <alignment/>
      <protection/>
    </xf>
    <xf numFmtId="41" fontId="0" fillId="0" borderId="79" xfId="70" applyNumberFormat="1" applyFont="1" applyFill="1" applyBorder="1" applyAlignment="1" applyProtection="1">
      <alignment/>
      <protection/>
    </xf>
    <xf numFmtId="41" fontId="0" fillId="0" borderId="80" xfId="70" applyNumberFormat="1" applyFont="1" applyFill="1" applyBorder="1" applyAlignment="1" applyProtection="1">
      <alignment/>
      <protection/>
    </xf>
    <xf numFmtId="41" fontId="0" fillId="0" borderId="81" xfId="70" applyNumberFormat="1" applyFont="1" applyFill="1" applyBorder="1" applyAlignment="1" applyProtection="1">
      <alignment/>
      <protection/>
    </xf>
    <xf numFmtId="41" fontId="0" fillId="0" borderId="82" xfId="70" applyNumberFormat="1" applyFont="1" applyFill="1" applyBorder="1" applyAlignment="1" applyProtection="1">
      <alignment/>
      <protection/>
    </xf>
    <xf numFmtId="41" fontId="0" fillId="0" borderId="83" xfId="70" applyNumberFormat="1" applyFont="1" applyFill="1" applyBorder="1" applyAlignment="1" applyProtection="1">
      <alignment/>
      <protection/>
    </xf>
    <xf numFmtId="41" fontId="0" fillId="0" borderId="84" xfId="70" applyNumberFormat="1" applyFont="1" applyFill="1" applyBorder="1" applyAlignment="1" applyProtection="1">
      <alignment/>
      <protection/>
    </xf>
    <xf numFmtId="41" fontId="0" fillId="0" borderId="85" xfId="70" applyNumberFormat="1" applyFont="1" applyFill="1" applyBorder="1" applyAlignment="1" applyProtection="1">
      <alignment/>
      <protection/>
    </xf>
    <xf numFmtId="41" fontId="0" fillId="0" borderId="86" xfId="70" applyNumberFormat="1" applyFont="1" applyFill="1" applyBorder="1" applyAlignment="1" applyProtection="1">
      <alignment/>
      <protection/>
    </xf>
    <xf numFmtId="41" fontId="0" fillId="0" borderId="87" xfId="70" applyNumberFormat="1" applyFont="1" applyFill="1" applyBorder="1" applyAlignment="1" applyProtection="1">
      <alignment/>
      <protection/>
    </xf>
    <xf numFmtId="41" fontId="0" fillId="0" borderId="88" xfId="70" applyNumberFormat="1" applyFont="1" applyFill="1" applyBorder="1" applyAlignment="1" applyProtection="1">
      <alignment/>
      <protection/>
    </xf>
    <xf numFmtId="0" fontId="15" fillId="0" borderId="39" xfId="88" applyFont="1" applyFill="1" applyBorder="1" applyAlignment="1" applyProtection="1">
      <alignment horizontal="right"/>
      <protection/>
    </xf>
    <xf numFmtId="41" fontId="0" fillId="0" borderId="29" xfId="70" applyNumberFormat="1" applyFont="1" applyFill="1" applyBorder="1" applyAlignment="1" applyProtection="1">
      <alignment/>
      <protection/>
    </xf>
    <xf numFmtId="41" fontId="0" fillId="0" borderId="30" xfId="70" applyNumberFormat="1" applyFont="1" applyFill="1" applyBorder="1" applyAlignment="1" applyProtection="1">
      <alignment/>
      <protection/>
    </xf>
    <xf numFmtId="41" fontId="0" fillId="0" borderId="53" xfId="70" applyNumberFormat="1" applyFont="1" applyFill="1" applyBorder="1" applyAlignment="1" applyProtection="1">
      <alignment/>
      <protection/>
    </xf>
    <xf numFmtId="41" fontId="0" fillId="0" borderId="41" xfId="70" applyNumberFormat="1" applyFont="1" applyFill="1" applyBorder="1" applyAlignment="1" applyProtection="1">
      <alignment/>
      <protection/>
    </xf>
    <xf numFmtId="41" fontId="0" fillId="0" borderId="54" xfId="70" applyNumberFormat="1" applyFont="1" applyFill="1" applyBorder="1" applyAlignment="1" applyProtection="1">
      <alignment/>
      <protection/>
    </xf>
    <xf numFmtId="41" fontId="0" fillId="0" borderId="21" xfId="70" applyNumberFormat="1" applyFont="1" applyFill="1" applyBorder="1" applyAlignment="1" applyProtection="1">
      <alignment/>
      <protection/>
    </xf>
    <xf numFmtId="41" fontId="0" fillId="0" borderId="40" xfId="70" applyNumberFormat="1" applyFont="1" applyFill="1" applyBorder="1" applyAlignment="1" applyProtection="1">
      <alignment/>
      <protection/>
    </xf>
    <xf numFmtId="41" fontId="0" fillId="0" borderId="65" xfId="70" applyNumberFormat="1" applyFont="1" applyFill="1" applyBorder="1" applyAlignment="1" applyProtection="1">
      <alignment/>
      <protection/>
    </xf>
    <xf numFmtId="41" fontId="0" fillId="0" borderId="42" xfId="70" applyNumberFormat="1" applyFont="1" applyFill="1" applyBorder="1" applyAlignment="1" applyProtection="1">
      <alignment/>
      <protection/>
    </xf>
    <xf numFmtId="41" fontId="0" fillId="0" borderId="70" xfId="70" applyNumberFormat="1" applyFont="1" applyFill="1" applyBorder="1" applyAlignment="1" applyProtection="1">
      <alignment/>
      <protection/>
    </xf>
    <xf numFmtId="0" fontId="0" fillId="0" borderId="0" xfId="88" applyFont="1" applyFill="1" applyBorder="1" applyProtection="1">
      <alignment/>
      <protection/>
    </xf>
    <xf numFmtId="0" fontId="15" fillId="0" borderId="0" xfId="88" applyFont="1" applyFill="1" applyBorder="1" applyProtection="1">
      <alignment/>
      <protection/>
    </xf>
    <xf numFmtId="180" fontId="0" fillId="0" borderId="13" xfId="70" applyNumberFormat="1" applyFont="1" applyFill="1" applyBorder="1" applyAlignment="1" applyProtection="1">
      <alignment/>
      <protection/>
    </xf>
    <xf numFmtId="180" fontId="0" fillId="0" borderId="34" xfId="70" applyNumberFormat="1" applyFont="1" applyFill="1" applyBorder="1" applyAlignment="1" applyProtection="1">
      <alignment/>
      <protection/>
    </xf>
    <xf numFmtId="180" fontId="0" fillId="0" borderId="35" xfId="70" applyNumberFormat="1" applyFont="1" applyFill="1" applyBorder="1" applyAlignment="1" applyProtection="1">
      <alignment/>
      <protection/>
    </xf>
    <xf numFmtId="180" fontId="0" fillId="0" borderId="15" xfId="70" applyNumberFormat="1" applyFont="1" applyFill="1" applyBorder="1" applyAlignment="1" applyProtection="1">
      <alignment/>
      <protection/>
    </xf>
    <xf numFmtId="180" fontId="0" fillId="0" borderId="46" xfId="70" applyNumberFormat="1" applyFont="1" applyFill="1" applyBorder="1" applyAlignment="1" applyProtection="1">
      <alignment/>
      <protection/>
    </xf>
    <xf numFmtId="180" fontId="0" fillId="0" borderId="16" xfId="70" applyNumberFormat="1" applyFont="1" applyFill="1" applyBorder="1" applyAlignment="1" applyProtection="1">
      <alignment/>
      <protection/>
    </xf>
    <xf numFmtId="180" fontId="0" fillId="0" borderId="14" xfId="70" applyNumberFormat="1" applyFont="1" applyFill="1" applyBorder="1" applyAlignment="1" applyProtection="1">
      <alignment/>
      <protection/>
    </xf>
    <xf numFmtId="180" fontId="0" fillId="0" borderId="22" xfId="70" applyNumberFormat="1" applyFont="1" applyFill="1" applyBorder="1" applyAlignment="1" applyProtection="1">
      <alignment/>
      <protection/>
    </xf>
    <xf numFmtId="180" fontId="0" fillId="0" borderId="48" xfId="70" applyNumberFormat="1" applyFont="1" applyFill="1" applyBorder="1" applyAlignment="1" applyProtection="1">
      <alignment/>
      <protection/>
    </xf>
    <xf numFmtId="180" fontId="0" fillId="0" borderId="89" xfId="70" applyNumberFormat="1" applyFont="1" applyFill="1" applyBorder="1" applyAlignment="1" applyProtection="1">
      <alignment/>
      <protection/>
    </xf>
    <xf numFmtId="180" fontId="0" fillId="0" borderId="90" xfId="70" applyNumberFormat="1" applyFont="1" applyFill="1" applyBorder="1" applyAlignment="1" applyProtection="1">
      <alignment/>
      <protection/>
    </xf>
    <xf numFmtId="180" fontId="0" fillId="0" borderId="17" xfId="70" applyNumberFormat="1" applyFont="1" applyFill="1" applyBorder="1" applyAlignment="1" applyProtection="1">
      <alignment/>
      <protection/>
    </xf>
    <xf numFmtId="180" fontId="0" fillId="0" borderId="27" xfId="70" applyNumberFormat="1" applyFont="1" applyFill="1" applyBorder="1" applyAlignment="1" applyProtection="1">
      <alignment/>
      <protection/>
    </xf>
    <xf numFmtId="180" fontId="0" fillId="0" borderId="0" xfId="70" applyNumberFormat="1" applyFont="1" applyFill="1" applyBorder="1" applyAlignment="1" applyProtection="1">
      <alignment/>
      <protection/>
    </xf>
    <xf numFmtId="180" fontId="0" fillId="0" borderId="19" xfId="70" applyNumberFormat="1" applyFont="1" applyFill="1" applyBorder="1" applyAlignment="1" applyProtection="1">
      <alignment/>
      <protection/>
    </xf>
    <xf numFmtId="180" fontId="0" fillId="0" borderId="47" xfId="70" applyNumberFormat="1" applyFont="1" applyFill="1" applyBorder="1" applyAlignment="1" applyProtection="1">
      <alignment/>
      <protection/>
    </xf>
    <xf numFmtId="180" fontId="0" fillId="0" borderId="20" xfId="70" applyNumberFormat="1" applyFont="1" applyFill="1" applyBorder="1" applyAlignment="1" applyProtection="1">
      <alignment/>
      <protection/>
    </xf>
    <xf numFmtId="180" fontId="0" fillId="0" borderId="18" xfId="70" applyNumberFormat="1" applyFont="1" applyFill="1" applyBorder="1" applyAlignment="1" applyProtection="1">
      <alignment/>
      <protection/>
    </xf>
    <xf numFmtId="180" fontId="0" fillId="0" borderId="51" xfId="70" applyNumberFormat="1" applyFont="1" applyFill="1" applyBorder="1" applyAlignment="1" applyProtection="1">
      <alignment/>
      <protection/>
    </xf>
    <xf numFmtId="180" fontId="0" fillId="0" borderId="38" xfId="70" applyNumberFormat="1" applyFont="1" applyFill="1" applyBorder="1" applyAlignment="1" applyProtection="1">
      <alignment/>
      <protection/>
    </xf>
    <xf numFmtId="180" fontId="0" fillId="0" borderId="91" xfId="70" applyNumberFormat="1" applyFont="1" applyFill="1" applyBorder="1" applyAlignment="1" applyProtection="1">
      <alignment/>
      <protection/>
    </xf>
    <xf numFmtId="180" fontId="0" fillId="0" borderId="92" xfId="70" applyNumberFormat="1" applyFont="1" applyFill="1" applyBorder="1" applyAlignment="1" applyProtection="1">
      <alignment/>
      <protection/>
    </xf>
    <xf numFmtId="180" fontId="0" fillId="0" borderId="28" xfId="70" applyNumberFormat="1" applyFont="1" applyFill="1" applyBorder="1" applyAlignment="1" applyProtection="1">
      <alignment/>
      <protection/>
    </xf>
    <xf numFmtId="180" fontId="0" fillId="0" borderId="79" xfId="70" applyNumberFormat="1" applyFont="1" applyFill="1" applyBorder="1" applyAlignment="1" applyProtection="1">
      <alignment/>
      <protection/>
    </xf>
    <xf numFmtId="180" fontId="0" fillId="0" borderId="86" xfId="70" applyNumberFormat="1" applyFont="1" applyFill="1" applyBorder="1" applyAlignment="1" applyProtection="1">
      <alignment/>
      <protection/>
    </xf>
    <xf numFmtId="180" fontId="0" fillId="0" borderId="81" xfId="70" applyNumberFormat="1" applyFont="1" applyFill="1" applyBorder="1" applyAlignment="1" applyProtection="1">
      <alignment/>
      <protection/>
    </xf>
    <xf numFmtId="180" fontId="0" fillId="0" borderId="93" xfId="70" applyNumberFormat="1" applyFont="1" applyFill="1" applyBorder="1" applyAlignment="1" applyProtection="1">
      <alignment/>
      <protection/>
    </xf>
    <xf numFmtId="180" fontId="0" fillId="0" borderId="83" xfId="70" applyNumberFormat="1" applyFont="1" applyFill="1" applyBorder="1" applyAlignment="1" applyProtection="1">
      <alignment/>
      <protection/>
    </xf>
    <xf numFmtId="180" fontId="0" fillId="0" borderId="84" xfId="70" applyNumberFormat="1" applyFont="1" applyFill="1" applyBorder="1" applyAlignment="1" applyProtection="1">
      <alignment/>
      <protection/>
    </xf>
    <xf numFmtId="180" fontId="0" fillId="0" borderId="85" xfId="70" applyNumberFormat="1" applyFont="1" applyFill="1" applyBorder="1" applyAlignment="1" applyProtection="1">
      <alignment/>
      <protection/>
    </xf>
    <xf numFmtId="180" fontId="0" fillId="0" borderId="94" xfId="70" applyNumberFormat="1" applyFont="1" applyFill="1" applyBorder="1" applyAlignment="1" applyProtection="1">
      <alignment/>
      <protection/>
    </xf>
    <xf numFmtId="180" fontId="0" fillId="0" borderId="95" xfId="70" applyNumberFormat="1" applyFont="1" applyFill="1" applyBorder="1" applyAlignment="1" applyProtection="1">
      <alignment/>
      <protection/>
    </xf>
    <xf numFmtId="180" fontId="0" fillId="0" borderId="96" xfId="70" applyNumberFormat="1" applyFont="1" applyFill="1" applyBorder="1" applyAlignment="1" applyProtection="1">
      <alignment/>
      <protection/>
    </xf>
    <xf numFmtId="180" fontId="0" fillId="0" borderId="39" xfId="70" applyNumberFormat="1" applyFont="1" applyFill="1" applyBorder="1" applyAlignment="1" applyProtection="1">
      <alignment/>
      <protection/>
    </xf>
    <xf numFmtId="180" fontId="0" fillId="0" borderId="30" xfId="70" applyNumberFormat="1" applyFont="1" applyFill="1" applyBorder="1" applyAlignment="1" applyProtection="1">
      <alignment/>
      <protection/>
    </xf>
    <xf numFmtId="180" fontId="0" fillId="0" borderId="42" xfId="70" applyNumberFormat="1" applyFont="1" applyFill="1" applyBorder="1" applyAlignment="1" applyProtection="1">
      <alignment/>
      <protection/>
    </xf>
    <xf numFmtId="180" fontId="0" fillId="0" borderId="41" xfId="70" applyNumberFormat="1" applyFont="1" applyFill="1" applyBorder="1" applyAlignment="1" applyProtection="1">
      <alignment/>
      <protection/>
    </xf>
    <xf numFmtId="180" fontId="0" fillId="0" borderId="49" xfId="70" applyNumberFormat="1" applyFont="1" applyFill="1" applyBorder="1" applyAlignment="1" applyProtection="1">
      <alignment/>
      <protection/>
    </xf>
    <xf numFmtId="180" fontId="0" fillId="0" borderId="21" xfId="70" applyNumberFormat="1" applyFont="1" applyFill="1" applyBorder="1" applyAlignment="1" applyProtection="1">
      <alignment/>
      <protection/>
    </xf>
    <xf numFmtId="180" fontId="0" fillId="0" borderId="40" xfId="70" applyNumberFormat="1" applyFont="1" applyFill="1" applyBorder="1" applyAlignment="1" applyProtection="1">
      <alignment/>
      <protection/>
    </xf>
    <xf numFmtId="180" fontId="0" fillId="0" borderId="65" xfId="70" applyNumberFormat="1" applyFont="1" applyFill="1" applyBorder="1" applyAlignment="1" applyProtection="1">
      <alignment/>
      <protection/>
    </xf>
    <xf numFmtId="180" fontId="0" fillId="0" borderId="50" xfId="70" applyNumberFormat="1" applyFont="1" applyFill="1" applyBorder="1" applyAlignment="1" applyProtection="1">
      <alignment/>
      <protection/>
    </xf>
    <xf numFmtId="180" fontId="0" fillId="0" borderId="97" xfId="70" applyNumberFormat="1" applyFont="1" applyFill="1" applyBorder="1" applyAlignment="1" applyProtection="1">
      <alignment/>
      <protection/>
    </xf>
    <xf numFmtId="180" fontId="0" fillId="0" borderId="98" xfId="70" applyNumberFormat="1" applyFont="1" applyFill="1" applyBorder="1" applyAlignment="1" applyProtection="1">
      <alignment/>
      <protection/>
    </xf>
    <xf numFmtId="0" fontId="0" fillId="0" borderId="0" xfId="88" applyFont="1" applyFill="1" applyAlignment="1" applyProtection="1">
      <alignment horizontal="right"/>
      <protection/>
    </xf>
    <xf numFmtId="0" fontId="14" fillId="35" borderId="0" xfId="88" applyFont="1" applyFill="1" applyBorder="1" applyProtection="1">
      <alignment/>
      <protection/>
    </xf>
    <xf numFmtId="0" fontId="0" fillId="35" borderId="0" xfId="88" applyFont="1" applyFill="1" applyProtection="1">
      <alignment/>
      <protection/>
    </xf>
    <xf numFmtId="0" fontId="0" fillId="35" borderId="42" xfId="88" applyFont="1" applyFill="1" applyBorder="1" applyProtection="1">
      <alignment/>
      <protection/>
    </xf>
    <xf numFmtId="0" fontId="15" fillId="35" borderId="42" xfId="88" applyFont="1" applyFill="1" applyBorder="1" applyAlignment="1" applyProtection="1">
      <alignment horizontal="right"/>
      <protection/>
    </xf>
    <xf numFmtId="0" fontId="17" fillId="0" borderId="75" xfId="88" applyFont="1" applyFill="1" applyBorder="1" applyAlignment="1" applyProtection="1">
      <alignment vertical="top" textRotation="255" wrapText="1" indent="1"/>
      <protection/>
    </xf>
    <xf numFmtId="0" fontId="17" fillId="0" borderId="26" xfId="88" applyFont="1" applyFill="1" applyBorder="1" applyAlignment="1" applyProtection="1">
      <alignment vertical="top" textRotation="255" wrapText="1" indent="1"/>
      <protection/>
    </xf>
    <xf numFmtId="41" fontId="0" fillId="0" borderId="48" xfId="70" applyNumberFormat="1" applyFont="1" applyFill="1" applyBorder="1" applyAlignment="1" applyProtection="1">
      <alignment/>
      <protection/>
    </xf>
    <xf numFmtId="41" fontId="0" fillId="0" borderId="38" xfId="70" applyNumberFormat="1" applyFont="1" applyFill="1" applyBorder="1" applyAlignment="1" applyProtection="1">
      <alignment/>
      <protection/>
    </xf>
    <xf numFmtId="41" fontId="0" fillId="0" borderId="94" xfId="70" applyNumberFormat="1" applyFont="1" applyFill="1" applyBorder="1" applyAlignment="1" applyProtection="1">
      <alignment/>
      <protection/>
    </xf>
    <xf numFmtId="41" fontId="0" fillId="0" borderId="50" xfId="70" applyNumberFormat="1" applyFont="1" applyFill="1" applyBorder="1" applyAlignment="1" applyProtection="1">
      <alignment/>
      <protection/>
    </xf>
    <xf numFmtId="180" fontId="0" fillId="0" borderId="36" xfId="70" applyNumberFormat="1" applyFont="1" applyFill="1" applyBorder="1" applyAlignment="1" applyProtection="1">
      <alignment/>
      <protection/>
    </xf>
    <xf numFmtId="180" fontId="0" fillId="0" borderId="26" xfId="70" applyNumberFormat="1" applyFont="1" applyFill="1" applyBorder="1" applyAlignment="1" applyProtection="1">
      <alignment/>
      <protection/>
    </xf>
    <xf numFmtId="180" fontId="0" fillId="0" borderId="88" xfId="70" applyNumberFormat="1" applyFont="1" applyFill="1" applyBorder="1" applyAlignment="1" applyProtection="1">
      <alignment/>
      <protection/>
    </xf>
    <xf numFmtId="180" fontId="0" fillId="0" borderId="29" xfId="70" applyNumberFormat="1" applyFont="1" applyFill="1" applyBorder="1" applyAlignment="1" applyProtection="1">
      <alignment/>
      <protection/>
    </xf>
    <xf numFmtId="0" fontId="0" fillId="35" borderId="0" xfId="88" applyFont="1" applyFill="1" applyAlignment="1" applyProtection="1">
      <alignment horizontal="right"/>
      <protection/>
    </xf>
    <xf numFmtId="0" fontId="17" fillId="0" borderId="76" xfId="88" applyFont="1" applyFill="1" applyBorder="1" applyAlignment="1" applyProtection="1">
      <alignment vertical="top" textRotation="255" wrapText="1" indent="1"/>
      <protection/>
    </xf>
    <xf numFmtId="0" fontId="17" fillId="35" borderId="13" xfId="88" applyFont="1" applyFill="1" applyBorder="1" applyAlignment="1" applyProtection="1">
      <alignment horizontal="distributed"/>
      <protection/>
    </xf>
    <xf numFmtId="41" fontId="0" fillId="35" borderId="13" xfId="70" applyNumberFormat="1" applyFont="1" applyFill="1" applyBorder="1" applyAlignment="1" applyProtection="1">
      <alignment/>
      <protection/>
    </xf>
    <xf numFmtId="41" fontId="0" fillId="35" borderId="22" xfId="70" applyNumberFormat="1" applyFont="1" applyFill="1" applyBorder="1" applyAlignment="1" applyProtection="1">
      <alignment/>
      <protection/>
    </xf>
    <xf numFmtId="41" fontId="0" fillId="35" borderId="23" xfId="70" applyNumberFormat="1" applyFont="1" applyFill="1" applyBorder="1" applyAlignment="1" applyProtection="1">
      <alignment/>
      <protection/>
    </xf>
    <xf numFmtId="41" fontId="0" fillId="35" borderId="15" xfId="70" applyNumberFormat="1" applyFont="1" applyFill="1" applyBorder="1" applyAlignment="1" applyProtection="1">
      <alignment/>
      <protection/>
    </xf>
    <xf numFmtId="41" fontId="0" fillId="35" borderId="24" xfId="70" applyNumberFormat="1" applyFont="1" applyFill="1" applyBorder="1" applyAlignment="1" applyProtection="1">
      <alignment/>
      <protection/>
    </xf>
    <xf numFmtId="41" fontId="0" fillId="35" borderId="16" xfId="70" applyNumberFormat="1" applyFont="1" applyFill="1" applyBorder="1" applyAlignment="1" applyProtection="1">
      <alignment/>
      <protection/>
    </xf>
    <xf numFmtId="41" fontId="0" fillId="35" borderId="25" xfId="70" applyNumberFormat="1" applyFont="1" applyFill="1" applyBorder="1" applyAlignment="1" applyProtection="1">
      <alignment/>
      <protection/>
    </xf>
    <xf numFmtId="41" fontId="0" fillId="35" borderId="14" xfId="70" applyNumberFormat="1" applyFont="1" applyFill="1" applyBorder="1" applyAlignment="1" applyProtection="1">
      <alignment/>
      <protection/>
    </xf>
    <xf numFmtId="41" fontId="0" fillId="35" borderId="35" xfId="70" applyNumberFormat="1" applyFont="1" applyFill="1" applyBorder="1" applyAlignment="1" applyProtection="1">
      <alignment/>
      <protection/>
    </xf>
    <xf numFmtId="41" fontId="0" fillId="35" borderId="69" xfId="70" applyNumberFormat="1" applyFont="1" applyFill="1" applyBorder="1" applyAlignment="1" applyProtection="1">
      <alignment/>
      <protection/>
    </xf>
    <xf numFmtId="41" fontId="0" fillId="35" borderId="36" xfId="70" applyNumberFormat="1" applyFont="1" applyFill="1" applyBorder="1" applyAlignment="1" applyProtection="1">
      <alignment/>
      <protection/>
    </xf>
    <xf numFmtId="0" fontId="15" fillId="35" borderId="17" xfId="88" applyFont="1" applyFill="1" applyBorder="1" applyAlignment="1" applyProtection="1">
      <alignment horizontal="right"/>
      <protection/>
    </xf>
    <xf numFmtId="41" fontId="0" fillId="35" borderId="26" xfId="70" applyNumberFormat="1" applyFont="1" applyFill="1" applyBorder="1" applyAlignment="1" applyProtection="1">
      <alignment/>
      <protection/>
    </xf>
    <xf numFmtId="41" fontId="0" fillId="35" borderId="27" xfId="70" applyNumberFormat="1" applyFont="1" applyFill="1" applyBorder="1" applyAlignment="1" applyProtection="1">
      <alignment/>
      <protection/>
    </xf>
    <xf numFmtId="41" fontId="0" fillId="35" borderId="18" xfId="70" applyNumberFormat="1" applyFont="1" applyFill="1" applyBorder="1" applyAlignment="1" applyProtection="1">
      <alignment/>
      <protection/>
    </xf>
    <xf numFmtId="41" fontId="0" fillId="35" borderId="19" xfId="70" applyNumberFormat="1" applyFont="1" applyFill="1" applyBorder="1" applyAlignment="1" applyProtection="1">
      <alignment/>
      <protection/>
    </xf>
    <xf numFmtId="41" fontId="0" fillId="35" borderId="31" xfId="70" applyNumberFormat="1" applyFont="1" applyFill="1" applyBorder="1" applyAlignment="1" applyProtection="1">
      <alignment/>
      <protection/>
    </xf>
    <xf numFmtId="41" fontId="0" fillId="35" borderId="20" xfId="70" applyNumberFormat="1" applyFont="1" applyFill="1" applyBorder="1" applyAlignment="1" applyProtection="1">
      <alignment/>
      <protection/>
    </xf>
    <xf numFmtId="41" fontId="0" fillId="35" borderId="32" xfId="70" applyNumberFormat="1" applyFont="1" applyFill="1" applyBorder="1" applyAlignment="1" applyProtection="1">
      <alignment/>
      <protection/>
    </xf>
    <xf numFmtId="41" fontId="0" fillId="35" borderId="51" xfId="70" applyNumberFormat="1" applyFont="1" applyFill="1" applyBorder="1" applyAlignment="1" applyProtection="1">
      <alignment/>
      <protection/>
    </xf>
    <xf numFmtId="41" fontId="0" fillId="35" borderId="0" xfId="70" applyNumberFormat="1" applyFont="1" applyFill="1" applyBorder="1" applyAlignment="1" applyProtection="1">
      <alignment/>
      <protection/>
    </xf>
    <xf numFmtId="41" fontId="0" fillId="35" borderId="66" xfId="70" applyNumberFormat="1" applyFont="1" applyFill="1" applyBorder="1" applyAlignment="1" applyProtection="1">
      <alignment/>
      <protection/>
    </xf>
    <xf numFmtId="0" fontId="17" fillId="35" borderId="78" xfId="88" applyFont="1" applyFill="1" applyBorder="1" applyAlignment="1" applyProtection="1">
      <alignment horizontal="distributed"/>
      <protection/>
    </xf>
    <xf numFmtId="41" fontId="0" fillId="35" borderId="78" xfId="70" applyNumberFormat="1" applyFont="1" applyFill="1" applyBorder="1" applyAlignment="1" applyProtection="1">
      <alignment/>
      <protection/>
    </xf>
    <xf numFmtId="41" fontId="0" fillId="35" borderId="79" xfId="70" applyNumberFormat="1" applyFont="1" applyFill="1" applyBorder="1" applyAlignment="1" applyProtection="1">
      <alignment/>
      <protection/>
    </xf>
    <xf numFmtId="41" fontId="0" fillId="35" borderId="80" xfId="70" applyNumberFormat="1" applyFont="1" applyFill="1" applyBorder="1" applyAlignment="1" applyProtection="1">
      <alignment/>
      <protection/>
    </xf>
    <xf numFmtId="41" fontId="0" fillId="35" borderId="81" xfId="70" applyNumberFormat="1" applyFont="1" applyFill="1" applyBorder="1" applyAlignment="1" applyProtection="1">
      <alignment/>
      <protection/>
    </xf>
    <xf numFmtId="41" fontId="0" fillId="35" borderId="82" xfId="70" applyNumberFormat="1" applyFont="1" applyFill="1" applyBorder="1" applyAlignment="1" applyProtection="1">
      <alignment/>
      <protection/>
    </xf>
    <xf numFmtId="41" fontId="0" fillId="35" borderId="83" xfId="70" applyNumberFormat="1" applyFont="1" applyFill="1" applyBorder="1" applyAlignment="1" applyProtection="1">
      <alignment/>
      <protection/>
    </xf>
    <xf numFmtId="41" fontId="0" fillId="35" borderId="84" xfId="70" applyNumberFormat="1" applyFont="1" applyFill="1" applyBorder="1" applyAlignment="1" applyProtection="1">
      <alignment/>
      <protection/>
    </xf>
    <xf numFmtId="41" fontId="0" fillId="35" borderId="85" xfId="70" applyNumberFormat="1" applyFont="1" applyFill="1" applyBorder="1" applyAlignment="1" applyProtection="1">
      <alignment/>
      <protection/>
    </xf>
    <xf numFmtId="41" fontId="0" fillId="35" borderId="86" xfId="70" applyNumberFormat="1" applyFont="1" applyFill="1" applyBorder="1" applyAlignment="1" applyProtection="1">
      <alignment/>
      <protection/>
    </xf>
    <xf numFmtId="41" fontId="0" fillId="35" borderId="87" xfId="70" applyNumberFormat="1" applyFont="1" applyFill="1" applyBorder="1" applyAlignment="1" applyProtection="1">
      <alignment/>
      <protection/>
    </xf>
    <xf numFmtId="41" fontId="0" fillId="35" borderId="88" xfId="70" applyNumberFormat="1" applyFont="1" applyFill="1" applyBorder="1" applyAlignment="1" applyProtection="1">
      <alignment/>
      <protection/>
    </xf>
    <xf numFmtId="0" fontId="15" fillId="35" borderId="39" xfId="88" applyFont="1" applyFill="1" applyBorder="1" applyAlignment="1" applyProtection="1">
      <alignment horizontal="right"/>
      <protection/>
    </xf>
    <xf numFmtId="41" fontId="0" fillId="35" borderId="29" xfId="70" applyNumberFormat="1" applyFont="1" applyFill="1" applyBorder="1" applyAlignment="1" applyProtection="1">
      <alignment/>
      <protection/>
    </xf>
    <xf numFmtId="41" fontId="0" fillId="35" borderId="30" xfId="70" applyNumberFormat="1" applyFont="1" applyFill="1" applyBorder="1" applyAlignment="1" applyProtection="1">
      <alignment/>
      <protection/>
    </xf>
    <xf numFmtId="41" fontId="0" fillId="35" borderId="53" xfId="70" applyNumberFormat="1" applyFont="1" applyFill="1" applyBorder="1" applyAlignment="1" applyProtection="1">
      <alignment/>
      <protection/>
    </xf>
    <xf numFmtId="41" fontId="0" fillId="35" borderId="41" xfId="70" applyNumberFormat="1" applyFont="1" applyFill="1" applyBorder="1" applyAlignment="1" applyProtection="1">
      <alignment/>
      <protection/>
    </xf>
    <xf numFmtId="41" fontId="0" fillId="35" borderId="54" xfId="70" applyNumberFormat="1" applyFont="1" applyFill="1" applyBorder="1" applyAlignment="1" applyProtection="1">
      <alignment/>
      <protection/>
    </xf>
    <xf numFmtId="41" fontId="0" fillId="35" borderId="21" xfId="70" applyNumberFormat="1" applyFont="1" applyFill="1" applyBorder="1" applyAlignment="1" applyProtection="1">
      <alignment/>
      <protection/>
    </xf>
    <xf numFmtId="41" fontId="0" fillId="35" borderId="40" xfId="70" applyNumberFormat="1" applyFont="1" applyFill="1" applyBorder="1" applyAlignment="1" applyProtection="1">
      <alignment/>
      <protection/>
    </xf>
    <xf numFmtId="41" fontId="0" fillId="35" borderId="65" xfId="70" applyNumberFormat="1" applyFont="1" applyFill="1" applyBorder="1" applyAlignment="1" applyProtection="1">
      <alignment/>
      <protection/>
    </xf>
    <xf numFmtId="41" fontId="0" fillId="35" borderId="42" xfId="70" applyNumberFormat="1" applyFont="1" applyFill="1" applyBorder="1" applyAlignment="1" applyProtection="1">
      <alignment/>
      <protection/>
    </xf>
    <xf numFmtId="41" fontId="0" fillId="35" borderId="70" xfId="70" applyNumberFormat="1" applyFont="1" applyFill="1" applyBorder="1" applyAlignment="1" applyProtection="1">
      <alignment/>
      <protection/>
    </xf>
    <xf numFmtId="0" fontId="0" fillId="35" borderId="0" xfId="88" applyFont="1" applyFill="1" applyBorder="1" applyProtection="1">
      <alignment/>
      <protection/>
    </xf>
    <xf numFmtId="180" fontId="0" fillId="0" borderId="78" xfId="70" applyNumberFormat="1" applyFont="1" applyFill="1" applyBorder="1" applyAlignment="1" applyProtection="1">
      <alignment/>
      <protection/>
    </xf>
    <xf numFmtId="0" fontId="14" fillId="0" borderId="0" xfId="83" applyFont="1" applyFill="1" applyBorder="1" applyProtection="1">
      <alignment/>
      <protection/>
    </xf>
    <xf numFmtId="0" fontId="0" fillId="0" borderId="0" xfId="83" applyFont="1" applyFill="1" applyProtection="1">
      <alignment/>
      <protection/>
    </xf>
    <xf numFmtId="0" fontId="0" fillId="0" borderId="42" xfId="83" applyFont="1" applyFill="1" applyBorder="1" applyProtection="1">
      <alignment/>
      <protection/>
    </xf>
    <xf numFmtId="0" fontId="15" fillId="0" borderId="42" xfId="83" applyFont="1" applyFill="1" applyBorder="1" applyAlignment="1" applyProtection="1">
      <alignment horizontal="right"/>
      <protection/>
    </xf>
    <xf numFmtId="0" fontId="17" fillId="0" borderId="13" xfId="83" applyFont="1" applyFill="1" applyBorder="1" applyAlignment="1" applyProtection="1">
      <alignment horizontal="distributed"/>
      <protection/>
    </xf>
    <xf numFmtId="41" fontId="0" fillId="0" borderId="13" xfId="70" applyNumberFormat="1" applyFont="1" applyFill="1" applyBorder="1" applyAlignment="1" applyProtection="1">
      <alignment shrinkToFit="1"/>
      <protection/>
    </xf>
    <xf numFmtId="41" fontId="0" fillId="0" borderId="22" xfId="70" applyNumberFormat="1" applyFont="1" applyFill="1" applyBorder="1" applyAlignment="1" applyProtection="1">
      <alignment shrinkToFit="1"/>
      <protection/>
    </xf>
    <xf numFmtId="41" fontId="0" fillId="0" borderId="23" xfId="70" applyNumberFormat="1" applyFont="1" applyFill="1" applyBorder="1" applyAlignment="1" applyProtection="1">
      <alignment shrinkToFit="1"/>
      <protection/>
    </xf>
    <xf numFmtId="41" fontId="0" fillId="0" borderId="15" xfId="70" applyNumberFormat="1" applyFont="1" applyFill="1" applyBorder="1" applyAlignment="1" applyProtection="1">
      <alignment shrinkToFit="1"/>
      <protection/>
    </xf>
    <xf numFmtId="41" fontId="0" fillId="0" borderId="24" xfId="70" applyNumberFormat="1" applyFont="1" applyFill="1" applyBorder="1" applyAlignment="1" applyProtection="1">
      <alignment shrinkToFit="1"/>
      <protection/>
    </xf>
    <xf numFmtId="41" fontId="0" fillId="0" borderId="16" xfId="70" applyNumberFormat="1" applyFont="1" applyFill="1" applyBorder="1" applyAlignment="1" applyProtection="1">
      <alignment shrinkToFit="1"/>
      <protection/>
    </xf>
    <xf numFmtId="41" fontId="0" fillId="0" borderId="25" xfId="70" applyNumberFormat="1" applyFont="1" applyFill="1" applyBorder="1" applyAlignment="1" applyProtection="1">
      <alignment shrinkToFit="1"/>
      <protection/>
    </xf>
    <xf numFmtId="41" fontId="0" fillId="0" borderId="14" xfId="70" applyNumberFormat="1" applyFont="1" applyFill="1" applyBorder="1" applyAlignment="1" applyProtection="1">
      <alignment shrinkToFit="1"/>
      <protection/>
    </xf>
    <xf numFmtId="41" fontId="0" fillId="0" borderId="35" xfId="70" applyNumberFormat="1" applyFont="1" applyFill="1" applyBorder="1" applyAlignment="1" applyProtection="1">
      <alignment shrinkToFit="1"/>
      <protection/>
    </xf>
    <xf numFmtId="41" fontId="0" fillId="0" borderId="69" xfId="70" applyNumberFormat="1" applyFont="1" applyFill="1" applyBorder="1" applyAlignment="1" applyProtection="1">
      <alignment shrinkToFit="1"/>
      <protection/>
    </xf>
    <xf numFmtId="41" fontId="0" fillId="0" borderId="36" xfId="70" applyNumberFormat="1" applyFont="1" applyFill="1" applyBorder="1" applyAlignment="1" applyProtection="1">
      <alignment shrinkToFit="1"/>
      <protection/>
    </xf>
    <xf numFmtId="41" fontId="0" fillId="0" borderId="26" xfId="70" applyNumberFormat="1" applyFont="1" applyFill="1" applyBorder="1" applyAlignment="1" applyProtection="1">
      <alignment shrinkToFit="1"/>
      <protection/>
    </xf>
    <xf numFmtId="41" fontId="0" fillId="0" borderId="27" xfId="70" applyNumberFormat="1" applyFont="1" applyFill="1" applyBorder="1" applyAlignment="1" applyProtection="1">
      <alignment shrinkToFit="1"/>
      <protection/>
    </xf>
    <xf numFmtId="41" fontId="0" fillId="0" borderId="18" xfId="70" applyNumberFormat="1" applyFont="1" applyFill="1" applyBorder="1" applyAlignment="1" applyProtection="1">
      <alignment shrinkToFit="1"/>
      <protection/>
    </xf>
    <xf numFmtId="41" fontId="0" fillId="0" borderId="19" xfId="70" applyNumberFormat="1" applyFont="1" applyFill="1" applyBorder="1" applyAlignment="1" applyProtection="1">
      <alignment shrinkToFit="1"/>
      <protection/>
    </xf>
    <xf numFmtId="41" fontId="0" fillId="0" borderId="31" xfId="70" applyNumberFormat="1" applyFont="1" applyFill="1" applyBorder="1" applyAlignment="1" applyProtection="1">
      <alignment shrinkToFit="1"/>
      <protection/>
    </xf>
    <xf numFmtId="41" fontId="0" fillId="0" borderId="20" xfId="70" applyNumberFormat="1" applyFont="1" applyFill="1" applyBorder="1" applyAlignment="1" applyProtection="1">
      <alignment shrinkToFit="1"/>
      <protection/>
    </xf>
    <xf numFmtId="41" fontId="0" fillId="0" borderId="32" xfId="70" applyNumberFormat="1" applyFont="1" applyFill="1" applyBorder="1" applyAlignment="1" applyProtection="1">
      <alignment shrinkToFit="1"/>
      <protection/>
    </xf>
    <xf numFmtId="41" fontId="0" fillId="0" borderId="51" xfId="70" applyNumberFormat="1" applyFont="1" applyFill="1" applyBorder="1" applyAlignment="1" applyProtection="1">
      <alignment shrinkToFit="1"/>
      <protection/>
    </xf>
    <xf numFmtId="41" fontId="0" fillId="0" borderId="0" xfId="70" applyNumberFormat="1" applyFont="1" applyFill="1" applyBorder="1" applyAlignment="1" applyProtection="1">
      <alignment shrinkToFit="1"/>
      <protection/>
    </xf>
    <xf numFmtId="41" fontId="0" fillId="0" borderId="66" xfId="70" applyNumberFormat="1" applyFont="1" applyFill="1" applyBorder="1" applyAlignment="1" applyProtection="1">
      <alignment shrinkToFit="1"/>
      <protection/>
    </xf>
    <xf numFmtId="0" fontId="17" fillId="0" borderId="78" xfId="83" applyFont="1" applyFill="1" applyBorder="1" applyAlignment="1" applyProtection="1">
      <alignment horizontal="distributed"/>
      <protection/>
    </xf>
    <xf numFmtId="41" fontId="0" fillId="0" borderId="78" xfId="70" applyNumberFormat="1" applyFont="1" applyFill="1" applyBorder="1" applyAlignment="1" applyProtection="1">
      <alignment shrinkToFit="1"/>
      <protection/>
    </xf>
    <xf numFmtId="41" fontId="0" fillId="0" borderId="79" xfId="70" applyNumberFormat="1" applyFont="1" applyFill="1" applyBorder="1" applyAlignment="1" applyProtection="1">
      <alignment shrinkToFit="1"/>
      <protection/>
    </xf>
    <xf numFmtId="41" fontId="0" fillId="0" borderId="80" xfId="70" applyNumberFormat="1" applyFont="1" applyFill="1" applyBorder="1" applyAlignment="1" applyProtection="1">
      <alignment shrinkToFit="1"/>
      <protection/>
    </xf>
    <xf numFmtId="41" fontId="0" fillId="0" borderId="86" xfId="70" applyNumberFormat="1" applyFont="1" applyFill="1" applyBorder="1" applyAlignment="1" applyProtection="1">
      <alignment shrinkToFit="1"/>
      <protection/>
    </xf>
    <xf numFmtId="41" fontId="0" fillId="0" borderId="83" xfId="70" applyNumberFormat="1" applyFont="1" applyFill="1" applyBorder="1" applyAlignment="1" applyProtection="1">
      <alignment shrinkToFit="1"/>
      <protection/>
    </xf>
    <xf numFmtId="41" fontId="0" fillId="0" borderId="84" xfId="70" applyNumberFormat="1" applyFont="1" applyFill="1" applyBorder="1" applyAlignment="1" applyProtection="1">
      <alignment shrinkToFit="1"/>
      <protection/>
    </xf>
    <xf numFmtId="41" fontId="0" fillId="0" borderId="85" xfId="70" applyNumberFormat="1" applyFont="1" applyFill="1" applyBorder="1" applyAlignment="1" applyProtection="1">
      <alignment shrinkToFit="1"/>
      <protection/>
    </xf>
    <xf numFmtId="41" fontId="0" fillId="0" borderId="87" xfId="70" applyNumberFormat="1" applyFont="1" applyFill="1" applyBorder="1" applyAlignment="1" applyProtection="1">
      <alignment shrinkToFit="1"/>
      <protection/>
    </xf>
    <xf numFmtId="41" fontId="0" fillId="0" borderId="88" xfId="70" applyNumberFormat="1" applyFont="1" applyFill="1" applyBorder="1" applyAlignment="1" applyProtection="1">
      <alignment shrinkToFit="1"/>
      <protection/>
    </xf>
    <xf numFmtId="41" fontId="0" fillId="0" borderId="39" xfId="70" applyNumberFormat="1" applyFont="1" applyFill="1" applyBorder="1" applyAlignment="1" applyProtection="1">
      <alignment shrinkToFit="1"/>
      <protection/>
    </xf>
    <xf numFmtId="41" fontId="0" fillId="0" borderId="30" xfId="70" applyNumberFormat="1" applyFont="1" applyFill="1" applyBorder="1" applyAlignment="1" applyProtection="1">
      <alignment shrinkToFit="1"/>
      <protection/>
    </xf>
    <xf numFmtId="41" fontId="0" fillId="0" borderId="53" xfId="70" applyNumberFormat="1" applyFont="1" applyFill="1" applyBorder="1" applyAlignment="1" applyProtection="1">
      <alignment shrinkToFit="1"/>
      <protection/>
    </xf>
    <xf numFmtId="41" fontId="0" fillId="0" borderId="41" xfId="70" applyNumberFormat="1" applyFont="1" applyFill="1" applyBorder="1" applyAlignment="1" applyProtection="1">
      <alignment shrinkToFit="1"/>
      <protection/>
    </xf>
    <xf numFmtId="41" fontId="0" fillId="0" borderId="54" xfId="70" applyNumberFormat="1" applyFont="1" applyFill="1" applyBorder="1" applyAlignment="1" applyProtection="1">
      <alignment shrinkToFit="1"/>
      <protection/>
    </xf>
    <xf numFmtId="41" fontId="0" fillId="0" borderId="21" xfId="70" applyNumberFormat="1" applyFont="1" applyFill="1" applyBorder="1" applyAlignment="1" applyProtection="1">
      <alignment shrinkToFit="1"/>
      <protection/>
    </xf>
    <xf numFmtId="41" fontId="0" fillId="0" borderId="40" xfId="70" applyNumberFormat="1" applyFont="1" applyFill="1" applyBorder="1" applyAlignment="1" applyProtection="1">
      <alignment shrinkToFit="1"/>
      <protection/>
    </xf>
    <xf numFmtId="41" fontId="0" fillId="0" borderId="65" xfId="70" applyNumberFormat="1" applyFont="1" applyFill="1" applyBorder="1" applyAlignment="1" applyProtection="1">
      <alignment shrinkToFit="1"/>
      <protection/>
    </xf>
    <xf numFmtId="41" fontId="0" fillId="0" borderId="70" xfId="70" applyNumberFormat="1" applyFont="1" applyFill="1" applyBorder="1" applyAlignment="1" applyProtection="1">
      <alignment shrinkToFit="1"/>
      <protection/>
    </xf>
    <xf numFmtId="41" fontId="0" fillId="0" borderId="29" xfId="70" applyNumberFormat="1" applyFont="1" applyFill="1" applyBorder="1" applyAlignment="1" applyProtection="1">
      <alignment shrinkToFit="1"/>
      <protection/>
    </xf>
    <xf numFmtId="0" fontId="15" fillId="0" borderId="0" xfId="83" applyFont="1" applyFill="1" applyBorder="1" applyAlignment="1" applyProtection="1">
      <alignment horizontal="right"/>
      <protection/>
    </xf>
    <xf numFmtId="41" fontId="0" fillId="0" borderId="0" xfId="83" applyNumberFormat="1" applyFont="1" applyFill="1" applyProtection="1">
      <alignment/>
      <protection/>
    </xf>
    <xf numFmtId="0" fontId="15" fillId="0" borderId="0" xfId="83" applyFont="1" applyFill="1" applyBorder="1" applyProtection="1">
      <alignment/>
      <protection/>
    </xf>
    <xf numFmtId="0" fontId="17" fillId="0" borderId="33" xfId="83" applyFont="1" applyFill="1" applyBorder="1" applyAlignment="1" applyProtection="1">
      <alignment horizontal="distributed"/>
      <protection/>
    </xf>
    <xf numFmtId="180" fontId="0" fillId="0" borderId="25" xfId="70" applyNumberFormat="1" applyFont="1" applyFill="1" applyBorder="1" applyAlignment="1" applyProtection="1">
      <alignment/>
      <protection/>
    </xf>
    <xf numFmtId="180" fontId="0" fillId="0" borderId="32" xfId="70" applyNumberFormat="1" applyFont="1" applyFill="1" applyBorder="1" applyAlignment="1" applyProtection="1">
      <alignment/>
      <protection/>
    </xf>
    <xf numFmtId="180" fontId="0" fillId="0" borderId="99" xfId="70" applyNumberFormat="1" applyFont="1" applyFill="1" applyBorder="1" applyAlignment="1" applyProtection="1">
      <alignment/>
      <protection/>
    </xf>
    <xf numFmtId="180" fontId="0" fillId="0" borderId="100" xfId="70" applyNumberFormat="1" applyFont="1" applyFill="1" applyBorder="1" applyAlignment="1" applyProtection="1">
      <alignment/>
      <protection/>
    </xf>
    <xf numFmtId="180" fontId="0" fillId="0" borderId="101" xfId="70" applyNumberFormat="1" applyFont="1" applyFill="1" applyBorder="1" applyAlignment="1" applyProtection="1">
      <alignment/>
      <protection/>
    </xf>
    <xf numFmtId="180" fontId="0" fillId="0" borderId="102" xfId="70" applyNumberFormat="1" applyFont="1" applyFill="1" applyBorder="1" applyAlignment="1" applyProtection="1">
      <alignment/>
      <protection/>
    </xf>
    <xf numFmtId="180" fontId="0" fillId="0" borderId="103" xfId="70" applyNumberFormat="1" applyFont="1" applyFill="1" applyBorder="1" applyAlignment="1" applyProtection="1">
      <alignment/>
      <protection/>
    </xf>
    <xf numFmtId="180" fontId="0" fillId="0" borderId="104" xfId="70" applyNumberFormat="1" applyFont="1" applyFill="1" applyBorder="1" applyAlignment="1" applyProtection="1">
      <alignment/>
      <protection/>
    </xf>
    <xf numFmtId="180" fontId="0" fillId="0" borderId="105" xfId="70" applyNumberFormat="1" applyFont="1" applyFill="1" applyBorder="1" applyAlignment="1" applyProtection="1">
      <alignment/>
      <protection/>
    </xf>
    <xf numFmtId="180" fontId="0" fillId="0" borderId="106" xfId="70" applyNumberFormat="1" applyFont="1" applyFill="1" applyBorder="1" applyAlignment="1" applyProtection="1">
      <alignment/>
      <protection/>
    </xf>
    <xf numFmtId="180" fontId="0" fillId="0" borderId="107" xfId="70" applyNumberFormat="1" applyFont="1" applyFill="1" applyBorder="1" applyAlignment="1" applyProtection="1">
      <alignment/>
      <protection/>
    </xf>
    <xf numFmtId="180" fontId="0" fillId="0" borderId="108" xfId="70" applyNumberFormat="1" applyFont="1" applyFill="1" applyBorder="1" applyAlignment="1" applyProtection="1">
      <alignment/>
      <protection/>
    </xf>
    <xf numFmtId="180" fontId="0" fillId="0" borderId="109" xfId="70" applyNumberFormat="1" applyFont="1" applyFill="1" applyBorder="1" applyAlignment="1" applyProtection="1">
      <alignment/>
      <protection/>
    </xf>
    <xf numFmtId="180" fontId="0" fillId="0" borderId="53" xfId="70" applyNumberFormat="1" applyFont="1" applyFill="1" applyBorder="1" applyAlignment="1" applyProtection="1">
      <alignment/>
      <protection/>
    </xf>
    <xf numFmtId="0" fontId="0" fillId="0" borderId="0" xfId="83" applyFont="1" applyFill="1" applyAlignment="1" applyProtection="1">
      <alignment horizontal="right"/>
      <protection/>
    </xf>
    <xf numFmtId="41" fontId="0" fillId="0" borderId="13" xfId="70" applyNumberFormat="1" applyFont="1" applyFill="1" applyBorder="1" applyAlignment="1" applyProtection="1">
      <alignment shrinkToFit="1"/>
      <protection/>
    </xf>
    <xf numFmtId="41" fontId="0" fillId="0" borderId="22" xfId="70" applyNumberFormat="1" applyFont="1" applyFill="1" applyBorder="1" applyAlignment="1" applyProtection="1">
      <alignment shrinkToFit="1"/>
      <protection/>
    </xf>
    <xf numFmtId="41" fontId="0" fillId="0" borderId="16" xfId="70" applyNumberFormat="1" applyFont="1" applyFill="1" applyBorder="1" applyAlignment="1" applyProtection="1">
      <alignment shrinkToFit="1"/>
      <protection/>
    </xf>
    <xf numFmtId="41" fontId="0" fillId="0" borderId="48" xfId="70" applyNumberFormat="1" applyFont="1" applyFill="1" applyBorder="1" applyAlignment="1" applyProtection="1">
      <alignment shrinkToFit="1"/>
      <protection/>
    </xf>
    <xf numFmtId="41" fontId="0" fillId="0" borderId="26" xfId="70" applyNumberFormat="1" applyFont="1" applyFill="1" applyBorder="1" applyAlignment="1" applyProtection="1">
      <alignment shrinkToFit="1"/>
      <protection/>
    </xf>
    <xf numFmtId="41" fontId="0" fillId="0" borderId="27" xfId="70" applyNumberFormat="1" applyFont="1" applyFill="1" applyBorder="1" applyAlignment="1" applyProtection="1">
      <alignment shrinkToFit="1"/>
      <protection/>
    </xf>
    <xf numFmtId="41" fontId="0" fillId="0" borderId="18" xfId="70" applyNumberFormat="1" applyFont="1" applyFill="1" applyBorder="1" applyAlignment="1" applyProtection="1">
      <alignment shrinkToFit="1"/>
      <protection/>
    </xf>
    <xf numFmtId="41" fontId="0" fillId="0" borderId="19" xfId="70" applyNumberFormat="1" applyFont="1" applyFill="1" applyBorder="1" applyAlignment="1" applyProtection="1">
      <alignment shrinkToFit="1"/>
      <protection/>
    </xf>
    <xf numFmtId="41" fontId="0" fillId="0" borderId="31" xfId="70" applyNumberFormat="1" applyFont="1" applyFill="1" applyBorder="1" applyAlignment="1" applyProtection="1">
      <alignment shrinkToFit="1"/>
      <protection/>
    </xf>
    <xf numFmtId="41" fontId="0" fillId="0" borderId="20" xfId="70" applyNumberFormat="1" applyFont="1" applyFill="1" applyBorder="1" applyAlignment="1" applyProtection="1">
      <alignment shrinkToFit="1"/>
      <protection/>
    </xf>
    <xf numFmtId="41" fontId="0" fillId="0" borderId="32" xfId="70" applyNumberFormat="1" applyFont="1" applyFill="1" applyBorder="1" applyAlignment="1" applyProtection="1">
      <alignment shrinkToFit="1"/>
      <protection/>
    </xf>
    <xf numFmtId="41" fontId="0" fillId="0" borderId="51" xfId="70" applyNumberFormat="1" applyFont="1" applyFill="1" applyBorder="1" applyAlignment="1" applyProtection="1">
      <alignment shrinkToFit="1"/>
      <protection/>
    </xf>
    <xf numFmtId="41" fontId="0" fillId="0" borderId="38" xfId="70" applyNumberFormat="1" applyFont="1" applyFill="1" applyBorder="1" applyAlignment="1" applyProtection="1">
      <alignment shrinkToFit="1"/>
      <protection/>
    </xf>
    <xf numFmtId="41" fontId="0" fillId="0" borderId="66" xfId="70" applyNumberFormat="1" applyFont="1" applyFill="1" applyBorder="1" applyAlignment="1" applyProtection="1">
      <alignment shrinkToFit="1"/>
      <protection/>
    </xf>
    <xf numFmtId="0" fontId="0" fillId="0" borderId="0" xfId="83" applyFont="1" applyFill="1" applyProtection="1">
      <alignment/>
      <protection/>
    </xf>
    <xf numFmtId="41" fontId="0" fillId="0" borderId="64" xfId="70" applyNumberFormat="1" applyFont="1" applyFill="1" applyBorder="1" applyAlignment="1" applyProtection="1">
      <alignment shrinkToFit="1"/>
      <protection/>
    </xf>
    <xf numFmtId="41" fontId="0" fillId="0" borderId="63" xfId="70" applyNumberFormat="1" applyFont="1" applyFill="1" applyBorder="1" applyAlignment="1" applyProtection="1">
      <alignment shrinkToFit="1"/>
      <protection/>
    </xf>
    <xf numFmtId="41" fontId="0" fillId="0" borderId="43" xfId="70" applyNumberFormat="1" applyFont="1" applyFill="1" applyBorder="1" applyAlignment="1" applyProtection="1">
      <alignment shrinkToFit="1"/>
      <protection/>
    </xf>
    <xf numFmtId="41" fontId="0" fillId="0" borderId="44" xfId="70" applyNumberFormat="1" applyFont="1" applyFill="1" applyBorder="1" applyAlignment="1" applyProtection="1">
      <alignment shrinkToFit="1"/>
      <protection/>
    </xf>
    <xf numFmtId="41" fontId="0" fillId="0" borderId="45" xfId="70" applyNumberFormat="1" applyFont="1" applyFill="1" applyBorder="1" applyAlignment="1" applyProtection="1">
      <alignment shrinkToFit="1"/>
      <protection/>
    </xf>
    <xf numFmtId="41" fontId="0" fillId="0" borderId="45" xfId="70" applyNumberFormat="1" applyFont="1" applyFill="1" applyBorder="1" applyAlignment="1" applyProtection="1">
      <alignment shrinkToFit="1"/>
      <protection/>
    </xf>
    <xf numFmtId="41" fontId="0" fillId="0" borderId="73" xfId="70" applyNumberFormat="1" applyFont="1" applyFill="1" applyBorder="1" applyAlignment="1" applyProtection="1">
      <alignment shrinkToFit="1"/>
      <protection/>
    </xf>
    <xf numFmtId="41" fontId="0" fillId="0" borderId="72" xfId="70" applyNumberFormat="1" applyFont="1" applyFill="1" applyBorder="1" applyAlignment="1" applyProtection="1">
      <alignment shrinkToFit="1"/>
      <protection/>
    </xf>
    <xf numFmtId="41" fontId="0" fillId="0" borderId="67" xfId="70" applyNumberFormat="1" applyFont="1" applyFill="1" applyBorder="1" applyAlignment="1" applyProtection="1">
      <alignment shrinkToFit="1"/>
      <protection/>
    </xf>
    <xf numFmtId="41" fontId="0" fillId="0" borderId="71" xfId="70" applyNumberFormat="1" applyFont="1" applyFill="1" applyBorder="1" applyAlignment="1" applyProtection="1">
      <alignment shrinkToFit="1"/>
      <protection/>
    </xf>
    <xf numFmtId="41" fontId="0" fillId="0" borderId="64" xfId="70" applyNumberFormat="1" applyFont="1" applyFill="1" applyBorder="1" applyAlignment="1" applyProtection="1">
      <alignment shrinkToFit="1"/>
      <protection/>
    </xf>
    <xf numFmtId="41" fontId="0" fillId="0" borderId="39" xfId="70" applyNumberFormat="1" applyFont="1" applyFill="1" applyBorder="1" applyAlignment="1" applyProtection="1">
      <alignment shrinkToFit="1"/>
      <protection/>
    </xf>
    <xf numFmtId="41" fontId="0" fillId="0" borderId="30" xfId="70" applyNumberFormat="1" applyFont="1" applyFill="1" applyBorder="1" applyAlignment="1" applyProtection="1">
      <alignment shrinkToFit="1"/>
      <protection/>
    </xf>
    <xf numFmtId="41" fontId="0" fillId="0" borderId="53" xfId="70" applyNumberFormat="1" applyFont="1" applyFill="1" applyBorder="1" applyAlignment="1" applyProtection="1">
      <alignment shrinkToFit="1"/>
      <protection/>
    </xf>
    <xf numFmtId="41" fontId="0" fillId="0" borderId="41" xfId="70" applyNumberFormat="1" applyFont="1" applyFill="1" applyBorder="1" applyAlignment="1" applyProtection="1">
      <alignment shrinkToFit="1"/>
      <protection/>
    </xf>
    <xf numFmtId="41" fontId="0" fillId="0" borderId="54" xfId="70" applyNumberFormat="1" applyFont="1" applyFill="1" applyBorder="1" applyAlignment="1" applyProtection="1">
      <alignment shrinkToFit="1"/>
      <protection/>
    </xf>
    <xf numFmtId="41" fontId="0" fillId="0" borderId="21" xfId="70" applyNumberFormat="1" applyFont="1" applyFill="1" applyBorder="1" applyAlignment="1" applyProtection="1">
      <alignment shrinkToFit="1"/>
      <protection/>
    </xf>
    <xf numFmtId="41" fontId="0" fillId="0" borderId="40" xfId="70" applyNumberFormat="1" applyFont="1" applyFill="1" applyBorder="1" applyAlignment="1" applyProtection="1">
      <alignment shrinkToFit="1"/>
      <protection/>
    </xf>
    <xf numFmtId="41" fontId="0" fillId="0" borderId="65" xfId="70" applyNumberFormat="1" applyFont="1" applyFill="1" applyBorder="1" applyAlignment="1" applyProtection="1">
      <alignment shrinkToFit="1"/>
      <protection/>
    </xf>
    <xf numFmtId="41" fontId="0" fillId="0" borderId="50" xfId="70" applyNumberFormat="1" applyFont="1" applyFill="1" applyBorder="1" applyAlignment="1" applyProtection="1">
      <alignment shrinkToFit="1"/>
      <protection/>
    </xf>
    <xf numFmtId="41" fontId="0" fillId="0" borderId="70" xfId="70" applyNumberFormat="1" applyFont="1" applyFill="1" applyBorder="1" applyAlignment="1" applyProtection="1">
      <alignment shrinkToFit="1"/>
      <protection/>
    </xf>
    <xf numFmtId="41" fontId="0" fillId="0" borderId="29" xfId="70" applyNumberFormat="1" applyFont="1" applyFill="1" applyBorder="1" applyAlignment="1" applyProtection="1">
      <alignment shrinkToFit="1"/>
      <protection/>
    </xf>
    <xf numFmtId="180" fontId="0" fillId="0" borderId="80" xfId="70" applyNumberFormat="1" applyFont="1" applyFill="1" applyBorder="1" applyAlignment="1" applyProtection="1">
      <alignment/>
      <protection/>
    </xf>
    <xf numFmtId="41" fontId="0" fillId="0" borderId="42" xfId="70" applyNumberFormat="1" applyFont="1" applyFill="1" applyBorder="1" applyAlignment="1">
      <alignment/>
    </xf>
    <xf numFmtId="0" fontId="14" fillId="0" borderId="0" xfId="85" applyFont="1" applyFill="1" applyBorder="1" applyProtection="1">
      <alignment/>
      <protection/>
    </xf>
    <xf numFmtId="0" fontId="0" fillId="0" borderId="0" xfId="85" applyFont="1" applyFill="1" applyProtection="1">
      <alignment/>
      <protection/>
    </xf>
    <xf numFmtId="0" fontId="0" fillId="0" borderId="42" xfId="85" applyFont="1" applyFill="1" applyBorder="1" applyProtection="1">
      <alignment/>
      <protection/>
    </xf>
    <xf numFmtId="0" fontId="15" fillId="0" borderId="42" xfId="85" applyFont="1" applyFill="1" applyBorder="1" applyAlignment="1" applyProtection="1">
      <alignment horizontal="right"/>
      <protection/>
    </xf>
    <xf numFmtId="0" fontId="15" fillId="0" borderId="13" xfId="85" applyFont="1" applyFill="1" applyBorder="1" applyAlignment="1" applyProtection="1">
      <alignment horizontal="left"/>
      <protection/>
    </xf>
    <xf numFmtId="41" fontId="18" fillId="0" borderId="13" xfId="85" applyNumberFormat="1" applyFont="1" applyFill="1" applyBorder="1" applyAlignment="1" applyProtection="1">
      <alignment horizontal="center" vertical="center" wrapText="1"/>
      <protection/>
    </xf>
    <xf numFmtId="0" fontId="0" fillId="0" borderId="22" xfId="85" applyFont="1" applyFill="1" applyBorder="1" applyAlignment="1" applyProtection="1">
      <alignment horizontal="center" vertical="center" textRotation="255" wrapText="1"/>
      <protection/>
    </xf>
    <xf numFmtId="0" fontId="0" fillId="0" borderId="23" xfId="85" applyFont="1" applyFill="1" applyBorder="1" applyAlignment="1" applyProtection="1">
      <alignment horizontal="center" vertical="center" textRotation="255"/>
      <protection/>
    </xf>
    <xf numFmtId="0" fontId="0" fillId="0" borderId="15" xfId="85" applyFont="1" applyFill="1" applyBorder="1" applyAlignment="1" applyProtection="1">
      <alignment horizontal="center" vertical="center" textRotation="255" wrapText="1"/>
      <protection/>
    </xf>
    <xf numFmtId="0" fontId="0" fillId="0" borderId="24" xfId="85" applyFont="1" applyFill="1" applyBorder="1" applyAlignment="1" applyProtection="1">
      <alignment horizontal="center" vertical="center" textRotation="255" wrapText="1"/>
      <protection/>
    </xf>
    <xf numFmtId="0" fontId="15" fillId="0" borderId="16" xfId="85" applyFont="1" applyFill="1" applyBorder="1" applyAlignment="1" applyProtection="1">
      <alignment horizontal="center" vertical="top" textRotation="255" wrapText="1"/>
      <protection/>
    </xf>
    <xf numFmtId="0" fontId="0" fillId="0" borderId="16" xfId="85" applyFont="1" applyFill="1" applyBorder="1" applyAlignment="1" applyProtection="1">
      <alignment horizontal="center" vertical="center" textRotation="255" wrapText="1"/>
      <protection/>
    </xf>
    <xf numFmtId="0" fontId="0" fillId="0" borderId="25" xfId="85" applyFont="1" applyFill="1" applyBorder="1" applyAlignment="1" applyProtection="1">
      <alignment horizontal="center" vertical="center" textRotation="255" wrapText="1"/>
      <protection/>
    </xf>
    <xf numFmtId="0" fontId="16" fillId="0" borderId="16" xfId="85" applyFont="1" applyFill="1" applyBorder="1" applyAlignment="1" applyProtection="1">
      <alignment horizontal="center" vertical="top" textRotation="255" wrapText="1"/>
      <protection/>
    </xf>
    <xf numFmtId="0" fontId="16" fillId="0" borderId="14" xfId="85" applyFont="1" applyFill="1" applyBorder="1" applyAlignment="1" applyProtection="1">
      <alignment horizontal="center" vertical="center" wrapText="1"/>
      <protection/>
    </xf>
    <xf numFmtId="0" fontId="16" fillId="0" borderId="22" xfId="85" applyFont="1" applyFill="1" applyBorder="1" applyAlignment="1" applyProtection="1">
      <alignment horizontal="center" vertical="center" wrapText="1"/>
      <protection/>
    </xf>
    <xf numFmtId="0" fontId="15" fillId="0" borderId="16" xfId="85" applyFont="1" applyFill="1" applyBorder="1" applyAlignment="1" applyProtection="1">
      <alignment horizontal="center" vertical="top" textRotation="255"/>
      <protection/>
    </xf>
    <xf numFmtId="0" fontId="15" fillId="0" borderId="48" xfId="85" applyFont="1" applyFill="1" applyBorder="1" applyAlignment="1" applyProtection="1">
      <alignment horizontal="center" vertical="top" textRotation="255"/>
      <protection/>
    </xf>
    <xf numFmtId="0" fontId="17" fillId="0" borderId="69" xfId="85" applyFont="1" applyFill="1" applyBorder="1" applyAlignment="1" applyProtection="1">
      <alignment horizontal="center" vertical="center" textRotation="255" wrapText="1"/>
      <protection/>
    </xf>
    <xf numFmtId="0" fontId="17" fillId="0" borderId="36" xfId="85" applyFont="1" applyFill="1" applyBorder="1" applyAlignment="1" applyProtection="1">
      <alignment horizontal="center" vertical="center" textRotation="255" wrapText="1"/>
      <protection/>
    </xf>
    <xf numFmtId="0" fontId="0" fillId="0" borderId="0" xfId="85" applyFont="1" applyFill="1" applyProtection="1">
      <alignment/>
      <protection/>
    </xf>
    <xf numFmtId="0" fontId="15" fillId="0" borderId="17" xfId="85" applyFont="1" applyFill="1" applyBorder="1" applyAlignment="1" applyProtection="1">
      <alignment horizontal="distributed"/>
      <protection/>
    </xf>
    <xf numFmtId="41" fontId="0" fillId="0" borderId="17" xfId="70" applyNumberFormat="1" applyFont="1" applyFill="1" applyBorder="1" applyAlignment="1" applyProtection="1">
      <alignment/>
      <protection/>
    </xf>
    <xf numFmtId="41" fontId="0" fillId="0" borderId="51" xfId="70" applyNumberFormat="1" applyFont="1" applyFill="1" applyBorder="1" applyAlignment="1" applyProtection="1">
      <alignment/>
      <protection/>
    </xf>
    <xf numFmtId="41" fontId="0" fillId="0" borderId="52" xfId="70" applyNumberFormat="1" applyFont="1" applyFill="1" applyBorder="1" applyAlignment="1" applyProtection="1">
      <alignment/>
      <protection/>
    </xf>
    <xf numFmtId="41" fontId="0" fillId="0" borderId="19" xfId="70" applyNumberFormat="1" applyFont="1" applyFill="1" applyBorder="1" applyAlignment="1" applyProtection="1">
      <alignment/>
      <protection/>
    </xf>
    <xf numFmtId="41" fontId="0" fillId="0" borderId="31" xfId="70" applyNumberFormat="1" applyFont="1" applyFill="1" applyBorder="1" applyAlignment="1" applyProtection="1">
      <alignment/>
      <protection/>
    </xf>
    <xf numFmtId="41" fontId="0" fillId="0" borderId="20" xfId="70" applyNumberFormat="1" applyFont="1" applyFill="1" applyBorder="1" applyAlignment="1" applyProtection="1">
      <alignment/>
      <protection/>
    </xf>
    <xf numFmtId="41" fontId="0" fillId="0" borderId="32" xfId="70" applyNumberFormat="1" applyFont="1" applyFill="1" applyBorder="1" applyAlignment="1" applyProtection="1">
      <alignment/>
      <protection/>
    </xf>
    <xf numFmtId="41" fontId="0" fillId="0" borderId="18" xfId="70" applyNumberFormat="1" applyFont="1" applyFill="1" applyBorder="1" applyAlignment="1" applyProtection="1">
      <alignment/>
      <protection/>
    </xf>
    <xf numFmtId="41" fontId="0" fillId="0" borderId="38" xfId="70" applyNumberFormat="1" applyFont="1" applyFill="1" applyBorder="1" applyAlignment="1" applyProtection="1">
      <alignment/>
      <protection/>
    </xf>
    <xf numFmtId="41" fontId="0" fillId="0" borderId="66" xfId="70" applyNumberFormat="1" applyFont="1" applyFill="1" applyBorder="1" applyAlignment="1" applyProtection="1">
      <alignment/>
      <protection/>
    </xf>
    <xf numFmtId="41" fontId="0" fillId="0" borderId="26" xfId="70" applyNumberFormat="1" applyFont="1" applyFill="1" applyBorder="1" applyAlignment="1" applyProtection="1">
      <alignment/>
      <protection/>
    </xf>
    <xf numFmtId="41" fontId="0" fillId="0" borderId="29" xfId="70" applyNumberFormat="1" applyFont="1" applyFill="1" applyBorder="1" applyAlignment="1" applyProtection="1">
      <alignment/>
      <protection/>
    </xf>
    <xf numFmtId="41" fontId="0" fillId="0" borderId="65" xfId="70" applyNumberFormat="1" applyFont="1" applyFill="1" applyBorder="1" applyAlignment="1" applyProtection="1">
      <alignment/>
      <protection/>
    </xf>
    <xf numFmtId="41" fontId="0" fillId="0" borderId="53" xfId="70" applyNumberFormat="1" applyFont="1" applyFill="1" applyBorder="1" applyAlignment="1" applyProtection="1">
      <alignment/>
      <protection/>
    </xf>
    <xf numFmtId="41" fontId="0" fillId="0" borderId="41" xfId="70" applyNumberFormat="1" applyFont="1" applyFill="1" applyBorder="1" applyAlignment="1" applyProtection="1">
      <alignment/>
      <protection/>
    </xf>
    <xf numFmtId="41" fontId="0" fillId="0" borderId="54" xfId="70" applyNumberFormat="1" applyFont="1" applyFill="1" applyBorder="1" applyAlignment="1" applyProtection="1">
      <alignment/>
      <protection/>
    </xf>
    <xf numFmtId="41" fontId="0" fillId="0" borderId="21" xfId="70" applyNumberFormat="1" applyFont="1" applyFill="1" applyBorder="1" applyAlignment="1" applyProtection="1">
      <alignment/>
      <protection/>
    </xf>
    <xf numFmtId="41" fontId="0" fillId="0" borderId="40" xfId="70" applyNumberFormat="1" applyFont="1" applyFill="1" applyBorder="1" applyAlignment="1" applyProtection="1">
      <alignment/>
      <protection/>
    </xf>
    <xf numFmtId="41" fontId="0" fillId="0" borderId="50" xfId="70" applyNumberFormat="1" applyFont="1" applyFill="1" applyBorder="1" applyAlignment="1" applyProtection="1">
      <alignment/>
      <protection/>
    </xf>
    <xf numFmtId="41" fontId="0" fillId="0" borderId="70" xfId="70" applyNumberFormat="1" applyFont="1" applyFill="1" applyBorder="1" applyAlignment="1" applyProtection="1">
      <alignment/>
      <protection/>
    </xf>
    <xf numFmtId="0" fontId="0" fillId="0" borderId="0" xfId="85" applyFont="1" applyFill="1" applyBorder="1" applyProtection="1">
      <alignment/>
      <protection/>
    </xf>
    <xf numFmtId="0" fontId="15" fillId="0" borderId="0" xfId="85" applyFont="1" applyFill="1" applyBorder="1" applyProtection="1">
      <alignment/>
      <protection/>
    </xf>
    <xf numFmtId="0" fontId="15" fillId="0" borderId="33" xfId="85" applyFont="1" applyFill="1" applyBorder="1" applyAlignment="1" applyProtection="1">
      <alignment horizontal="left"/>
      <protection/>
    </xf>
    <xf numFmtId="181" fontId="0" fillId="0" borderId="13" xfId="70" applyNumberFormat="1" applyFont="1" applyFill="1" applyBorder="1" applyAlignment="1" applyProtection="1">
      <alignment/>
      <protection/>
    </xf>
    <xf numFmtId="181" fontId="0" fillId="0" borderId="34" xfId="70" applyNumberFormat="1" applyFont="1" applyFill="1" applyBorder="1" applyAlignment="1" applyProtection="1">
      <alignment/>
      <protection/>
    </xf>
    <xf numFmtId="181" fontId="0" fillId="0" borderId="35" xfId="70" applyNumberFormat="1" applyFont="1" applyFill="1" applyBorder="1" applyAlignment="1" applyProtection="1">
      <alignment/>
      <protection/>
    </xf>
    <xf numFmtId="181" fontId="0" fillId="0" borderId="15" xfId="70" applyNumberFormat="1" applyFont="1" applyFill="1" applyBorder="1" applyAlignment="1" applyProtection="1">
      <alignment/>
      <protection/>
    </xf>
    <xf numFmtId="181" fontId="0" fillId="0" borderId="16" xfId="70" applyNumberFormat="1" applyFont="1" applyFill="1" applyBorder="1" applyAlignment="1" applyProtection="1">
      <alignment/>
      <protection/>
    </xf>
    <xf numFmtId="181" fontId="0" fillId="0" borderId="14" xfId="70" applyNumberFormat="1" applyFont="1" applyFill="1" applyBorder="1" applyAlignment="1" applyProtection="1">
      <alignment/>
      <protection/>
    </xf>
    <xf numFmtId="181" fontId="0" fillId="0" borderId="48" xfId="70" applyNumberFormat="1" applyFont="1" applyFill="1" applyBorder="1" applyAlignment="1" applyProtection="1">
      <alignment/>
      <protection/>
    </xf>
    <xf numFmtId="181" fontId="0" fillId="0" borderId="69" xfId="70" applyNumberFormat="1" applyFont="1" applyFill="1" applyBorder="1" applyAlignment="1" applyProtection="1">
      <alignment/>
      <protection/>
    </xf>
    <xf numFmtId="181" fontId="0" fillId="0" borderId="36" xfId="70" applyNumberFormat="1" applyFont="1" applyFill="1" applyBorder="1" applyAlignment="1" applyProtection="1">
      <alignment/>
      <protection/>
    </xf>
    <xf numFmtId="0" fontId="15" fillId="0" borderId="37" xfId="85" applyFont="1" applyFill="1" applyBorder="1" applyAlignment="1" applyProtection="1">
      <alignment horizontal="distributed"/>
      <protection/>
    </xf>
    <xf numFmtId="180" fontId="0" fillId="0" borderId="66" xfId="70" applyNumberFormat="1" applyFont="1" applyFill="1" applyBorder="1" applyAlignment="1" applyProtection="1">
      <alignment/>
      <protection/>
    </xf>
    <xf numFmtId="180" fontId="0" fillId="0" borderId="70" xfId="70" applyNumberFormat="1" applyFont="1" applyFill="1" applyBorder="1" applyAlignment="1" applyProtection="1">
      <alignment/>
      <protection/>
    </xf>
    <xf numFmtId="0" fontId="0" fillId="0" borderId="0" xfId="85" applyFont="1" applyFill="1" applyAlignment="1" applyProtection="1">
      <alignment horizontal="right"/>
      <protection/>
    </xf>
    <xf numFmtId="0" fontId="20" fillId="0" borderId="17" xfId="88" applyFont="1" applyFill="1" applyBorder="1" applyAlignment="1" applyProtection="1">
      <alignment horizontal="right"/>
      <protection/>
    </xf>
    <xf numFmtId="0" fontId="20" fillId="0" borderId="17" xfId="83" applyFont="1" applyFill="1" applyBorder="1" applyAlignment="1" applyProtection="1">
      <alignment horizontal="right"/>
      <protection/>
    </xf>
    <xf numFmtId="0" fontId="20" fillId="0" borderId="39" xfId="83" applyFont="1" applyFill="1" applyBorder="1" applyAlignment="1" applyProtection="1">
      <alignment horizontal="right"/>
      <protection/>
    </xf>
    <xf numFmtId="0" fontId="20" fillId="0" borderId="17" xfId="85" applyFont="1" applyFill="1" applyBorder="1" applyAlignment="1" applyProtection="1">
      <alignment horizontal="right"/>
      <protection/>
    </xf>
    <xf numFmtId="0" fontId="15" fillId="0" borderId="13" xfId="88" applyFont="1" applyFill="1" applyBorder="1" applyAlignment="1" applyProtection="1">
      <alignment horizontal="center" vertical="center"/>
      <protection/>
    </xf>
    <xf numFmtId="0" fontId="15" fillId="0" borderId="17" xfId="88" applyFont="1" applyFill="1" applyBorder="1" applyAlignment="1" applyProtection="1">
      <alignment horizontal="center" vertical="center"/>
      <protection/>
    </xf>
    <xf numFmtId="0" fontId="0" fillId="0" borderId="39" xfId="88" applyFont="1" applyFill="1" applyBorder="1" applyAlignment="1" applyProtection="1">
      <alignment horizontal="center" vertical="center"/>
      <protection/>
    </xf>
    <xf numFmtId="0" fontId="15" fillId="0" borderId="13" xfId="88" applyFont="1" applyFill="1" applyBorder="1" applyAlignment="1" applyProtection="1">
      <alignment horizontal="center" wrapText="1"/>
      <protection/>
    </xf>
    <xf numFmtId="0" fontId="0" fillId="0" borderId="17" xfId="88" applyFont="1" applyFill="1" applyBorder="1" applyAlignment="1" applyProtection="1">
      <alignment horizontal="center" wrapText="1"/>
      <protection/>
    </xf>
    <xf numFmtId="0" fontId="17" fillId="0" borderId="110" xfId="88" applyFont="1" applyFill="1" applyBorder="1" applyAlignment="1" applyProtection="1">
      <alignment horizontal="center" vertical="center"/>
      <protection/>
    </xf>
    <xf numFmtId="0" fontId="17" fillId="0" borderId="111" xfId="88" applyFont="1" applyFill="1" applyBorder="1" applyAlignment="1" applyProtection="1">
      <alignment horizontal="center" vertical="center"/>
      <protection/>
    </xf>
    <xf numFmtId="0" fontId="17" fillId="0" borderId="112" xfId="88" applyFont="1" applyFill="1" applyBorder="1" applyAlignment="1" applyProtection="1">
      <alignment horizontal="center" vertical="center"/>
      <protection/>
    </xf>
    <xf numFmtId="0" fontId="17" fillId="0" borderId="35" xfId="88" applyFont="1" applyFill="1" applyBorder="1" applyAlignment="1" applyProtection="1">
      <alignment horizontal="center" vertical="center" wrapText="1"/>
      <protection/>
    </xf>
    <xf numFmtId="0" fontId="19" fillId="0" borderId="35" xfId="88" applyFont="1" applyFill="1" applyBorder="1" applyAlignment="1" applyProtection="1">
      <alignment horizontal="center" vertical="center" wrapText="1"/>
      <protection/>
    </xf>
    <xf numFmtId="0" fontId="17" fillId="0" borderId="75" xfId="88" applyFont="1" applyFill="1" applyBorder="1" applyAlignment="1" applyProtection="1">
      <alignment horizontal="center" vertical="top" textRotation="255" wrapText="1" indent="1"/>
      <protection/>
    </xf>
    <xf numFmtId="0" fontId="19" fillId="0" borderId="53" xfId="88" applyFont="1" applyFill="1" applyBorder="1" applyAlignment="1" applyProtection="1">
      <alignment horizontal="center" vertical="top" textRotation="255" wrapText="1" indent="1"/>
      <protection/>
    </xf>
    <xf numFmtId="0" fontId="17" fillId="0" borderId="113" xfId="88" applyFont="1" applyFill="1" applyBorder="1" applyAlignment="1" applyProtection="1">
      <alignment horizontal="center" vertical="top" textRotation="255" wrapText="1" indent="1"/>
      <protection/>
    </xf>
    <xf numFmtId="0" fontId="19" fillId="0" borderId="54" xfId="88" applyFont="1" applyFill="1" applyBorder="1" applyAlignment="1" applyProtection="1">
      <alignment horizontal="center" vertical="top" textRotation="255" wrapText="1" indent="1"/>
      <protection/>
    </xf>
    <xf numFmtId="0" fontId="17" fillId="0" borderId="114" xfId="88" applyFont="1" applyFill="1" applyBorder="1" applyAlignment="1" applyProtection="1">
      <alignment horizontal="center" vertical="top" textRotation="255" wrapText="1" indent="1"/>
      <protection/>
    </xf>
    <xf numFmtId="0" fontId="19" fillId="0" borderId="30" xfId="88" applyFont="1" applyFill="1" applyBorder="1" applyAlignment="1" applyProtection="1">
      <alignment horizontal="center" vertical="top" textRotation="255" wrapText="1" indent="1"/>
      <protection/>
    </xf>
    <xf numFmtId="0" fontId="17" fillId="0" borderId="115" xfId="88" applyFont="1" applyFill="1" applyBorder="1" applyAlignment="1" applyProtection="1">
      <alignment horizontal="center" vertical="top" textRotation="255" indent="1"/>
      <protection/>
    </xf>
    <xf numFmtId="0" fontId="19" fillId="0" borderId="40" xfId="88" applyFont="1" applyFill="1" applyBorder="1" applyAlignment="1" applyProtection="1">
      <alignment horizontal="center" vertical="top" textRotation="255" indent="1"/>
      <protection/>
    </xf>
    <xf numFmtId="0" fontId="17" fillId="0" borderId="20" xfId="88" applyFont="1" applyFill="1" applyBorder="1" applyAlignment="1" applyProtection="1">
      <alignment horizontal="center" vertical="top" textRotation="255" wrapText="1"/>
      <protection/>
    </xf>
    <xf numFmtId="0" fontId="17" fillId="0" borderId="21" xfId="88" applyFont="1" applyFill="1" applyBorder="1" applyAlignment="1" applyProtection="1">
      <alignment horizontal="center" vertical="top" textRotation="255" wrapText="1"/>
      <protection/>
    </xf>
    <xf numFmtId="0" fontId="17" fillId="0" borderId="116" xfId="88" applyFont="1" applyFill="1" applyBorder="1" applyAlignment="1" applyProtection="1">
      <alignment horizontal="center" vertical="top" textRotation="255" wrapText="1" indent="1"/>
      <protection/>
    </xf>
    <xf numFmtId="0" fontId="19" fillId="0" borderId="41" xfId="88" applyFont="1" applyFill="1" applyBorder="1" applyAlignment="1" applyProtection="1">
      <alignment horizontal="center" vertical="top" textRotation="255" wrapText="1" indent="1"/>
      <protection/>
    </xf>
    <xf numFmtId="0" fontId="17" fillId="0" borderId="117" xfId="88" applyFont="1" applyFill="1" applyBorder="1" applyAlignment="1" applyProtection="1">
      <alignment horizontal="center" vertical="top" textRotation="255" wrapText="1" indent="1"/>
      <protection/>
    </xf>
    <xf numFmtId="0" fontId="19" fillId="0" borderId="21" xfId="88" applyFont="1" applyFill="1" applyBorder="1" applyAlignment="1" applyProtection="1">
      <alignment horizontal="center" vertical="top" textRotation="255" wrapText="1" indent="1"/>
      <protection/>
    </xf>
    <xf numFmtId="0" fontId="17" fillId="0" borderId="112" xfId="88" applyFont="1" applyFill="1" applyBorder="1" applyAlignment="1" applyProtection="1">
      <alignment horizontal="center" vertical="center" wrapText="1"/>
      <protection/>
    </xf>
    <xf numFmtId="0" fontId="16" fillId="0" borderId="18" xfId="88" applyFont="1" applyFill="1" applyBorder="1" applyAlignment="1" applyProtection="1">
      <alignment horizontal="center" vertical="top" textRotation="255" wrapText="1" indent="1"/>
      <protection/>
    </xf>
    <xf numFmtId="0" fontId="16" fillId="0" borderId="40" xfId="88" applyFont="1" applyFill="1" applyBorder="1" applyAlignment="1" applyProtection="1">
      <alignment horizontal="center" vertical="top" textRotation="255" indent="1"/>
      <protection/>
    </xf>
    <xf numFmtId="0" fontId="16" fillId="0" borderId="51" xfId="88" applyFont="1" applyFill="1" applyBorder="1" applyAlignment="1" applyProtection="1">
      <alignment horizontal="center" vertical="top" textRotation="255" wrapText="1" indent="1"/>
      <protection/>
    </xf>
    <xf numFmtId="0" fontId="16" fillId="0" borderId="65" xfId="88" applyFont="1" applyFill="1" applyBorder="1" applyAlignment="1" applyProtection="1">
      <alignment horizontal="center" vertical="top" textRotation="255" indent="1"/>
      <protection/>
    </xf>
    <xf numFmtId="0" fontId="17" fillId="0" borderId="36" xfId="88" applyFont="1" applyFill="1" applyBorder="1" applyAlignment="1" applyProtection="1">
      <alignment horizontal="center" vertical="center" wrapText="1"/>
      <protection/>
    </xf>
    <xf numFmtId="0" fontId="16" fillId="0" borderId="118" xfId="88" applyFont="1" applyFill="1" applyBorder="1" applyAlignment="1" applyProtection="1">
      <alignment horizontal="center" vertical="top" wrapText="1"/>
      <protection/>
    </xf>
    <xf numFmtId="0" fontId="16" fillId="0" borderId="119" xfId="88" applyFont="1" applyFill="1" applyBorder="1" applyAlignment="1" applyProtection="1">
      <alignment horizontal="center" vertical="top" wrapText="1"/>
      <protection/>
    </xf>
    <xf numFmtId="0" fontId="17" fillId="0" borderId="20" xfId="88" applyFont="1" applyFill="1" applyBorder="1" applyAlignment="1" applyProtection="1">
      <alignment horizontal="center" vertical="top" textRotation="255"/>
      <protection/>
    </xf>
    <xf numFmtId="0" fontId="17" fillId="0" borderId="21" xfId="88" applyFont="1" applyFill="1" applyBorder="1" applyAlignment="1" applyProtection="1">
      <alignment horizontal="center" vertical="top" textRotation="255"/>
      <protection/>
    </xf>
    <xf numFmtId="0" fontId="17" fillId="0" borderId="38" xfId="88" applyFont="1" applyFill="1" applyBorder="1" applyAlignment="1" applyProtection="1">
      <alignment horizontal="center" vertical="top" textRotation="255"/>
      <protection/>
    </xf>
    <xf numFmtId="0" fontId="17" fillId="0" borderId="50" xfId="88" applyFont="1" applyFill="1" applyBorder="1" applyAlignment="1" applyProtection="1">
      <alignment horizontal="center" vertical="top" textRotation="255"/>
      <protection/>
    </xf>
    <xf numFmtId="0" fontId="17" fillId="0" borderId="113" xfId="88" applyFont="1" applyFill="1" applyBorder="1" applyAlignment="1" applyProtection="1">
      <alignment vertical="top" textRotation="255" wrapText="1" indent="1"/>
      <protection/>
    </xf>
    <xf numFmtId="0" fontId="19" fillId="0" borderId="54" xfId="88" applyFont="1" applyFill="1" applyBorder="1" applyAlignment="1" applyProtection="1">
      <alignment vertical="top" textRotation="255" wrapText="1" indent="1"/>
      <protection/>
    </xf>
    <xf numFmtId="0" fontId="17" fillId="0" borderId="117" xfId="88" applyFont="1" applyFill="1" applyBorder="1" applyAlignment="1" applyProtection="1">
      <alignment vertical="top" textRotation="255" wrapText="1" indent="1"/>
      <protection/>
    </xf>
    <xf numFmtId="0" fontId="19" fillId="0" borderId="21" xfId="88" applyFont="1" applyFill="1" applyBorder="1" applyAlignment="1" applyProtection="1">
      <alignment vertical="top" textRotation="255" wrapText="1" indent="1"/>
      <protection/>
    </xf>
    <xf numFmtId="0" fontId="17" fillId="0" borderId="75" xfId="88" applyFont="1" applyFill="1" applyBorder="1" applyAlignment="1" applyProtection="1">
      <alignment vertical="top" textRotation="255" wrapText="1" indent="1"/>
      <protection/>
    </xf>
    <xf numFmtId="0" fontId="19" fillId="0" borderId="53" xfId="88" applyFont="1" applyFill="1" applyBorder="1" applyAlignment="1" applyProtection="1">
      <alignment vertical="top" textRotation="255" wrapText="1" indent="1"/>
      <protection/>
    </xf>
    <xf numFmtId="0" fontId="17" fillId="0" borderId="116" xfId="88" applyFont="1" applyFill="1" applyBorder="1" applyAlignment="1" applyProtection="1">
      <alignment vertical="top" textRotation="255" wrapText="1" indent="1"/>
      <protection/>
    </xf>
    <xf numFmtId="0" fontId="19" fillId="0" borderId="41" xfId="88" applyFont="1" applyFill="1" applyBorder="1" applyAlignment="1" applyProtection="1">
      <alignment vertical="top" textRotation="255" wrapText="1" indent="1"/>
      <protection/>
    </xf>
    <xf numFmtId="0" fontId="17" fillId="0" borderId="114" xfId="88" applyFont="1" applyFill="1" applyBorder="1" applyAlignment="1" applyProtection="1">
      <alignment vertical="top" textRotation="255" wrapText="1" indent="1"/>
      <protection/>
    </xf>
    <xf numFmtId="0" fontId="19" fillId="0" borderId="30" xfId="88" applyFont="1" applyFill="1" applyBorder="1" applyAlignment="1" applyProtection="1">
      <alignment vertical="top" textRotation="255" wrapText="1" indent="1"/>
      <protection/>
    </xf>
    <xf numFmtId="0" fontId="17" fillId="0" borderId="115" xfId="88" applyFont="1" applyFill="1" applyBorder="1" applyAlignment="1" applyProtection="1">
      <alignment vertical="top" textRotation="255" indent="1"/>
      <protection/>
    </xf>
    <xf numFmtId="0" fontId="19" fillId="0" borderId="40" xfId="88" applyFont="1" applyFill="1" applyBorder="1" applyAlignment="1" applyProtection="1">
      <alignment vertical="top" textRotation="255" indent="1"/>
      <protection/>
    </xf>
    <xf numFmtId="0" fontId="17" fillId="0" borderId="112" xfId="88" applyFont="1" applyFill="1" applyBorder="1" applyAlignment="1">
      <alignment horizontal="center" vertical="center" wrapText="1"/>
      <protection/>
    </xf>
    <xf numFmtId="0" fontId="17" fillId="0" borderId="110" xfId="88" applyFont="1" applyFill="1" applyBorder="1" applyAlignment="1">
      <alignment horizontal="center" vertical="center"/>
      <protection/>
    </xf>
    <xf numFmtId="0" fontId="16" fillId="0" borderId="18" xfId="88" applyFont="1" applyFill="1" applyBorder="1" applyAlignment="1">
      <alignment horizontal="center" vertical="top" textRotation="255" wrapText="1" indent="1"/>
      <protection/>
    </xf>
    <xf numFmtId="0" fontId="16" fillId="0" borderId="40" xfId="88" applyFont="1" applyFill="1" applyBorder="1" applyAlignment="1">
      <alignment horizontal="center" vertical="top" textRotation="255" indent="1"/>
      <protection/>
    </xf>
    <xf numFmtId="0" fontId="16" fillId="0" borderId="51" xfId="88" applyFont="1" applyFill="1" applyBorder="1" applyAlignment="1">
      <alignment horizontal="center" vertical="top" textRotation="255" wrapText="1" indent="1"/>
      <protection/>
    </xf>
    <xf numFmtId="0" fontId="16" fillId="0" borderId="65" xfId="88" applyFont="1" applyFill="1" applyBorder="1" applyAlignment="1">
      <alignment horizontal="center" vertical="top" textRotation="255" indent="1"/>
      <protection/>
    </xf>
    <xf numFmtId="0" fontId="17" fillId="0" borderId="113" xfId="88" applyFont="1" applyFill="1" applyBorder="1" applyAlignment="1">
      <alignment vertical="top" textRotation="255" wrapText="1" indent="1"/>
      <protection/>
    </xf>
    <xf numFmtId="0" fontId="19" fillId="0" borderId="54" xfId="88" applyFont="1" applyFill="1" applyBorder="1" applyAlignment="1">
      <alignment vertical="top" textRotation="255" wrapText="1" indent="1"/>
      <protection/>
    </xf>
    <xf numFmtId="0" fontId="17" fillId="0" borderId="20" xfId="88" applyFont="1" applyFill="1" applyBorder="1" applyAlignment="1">
      <alignment horizontal="center" vertical="top" textRotation="255" wrapText="1"/>
      <protection/>
    </xf>
    <xf numFmtId="0" fontId="17" fillId="0" borderId="21" xfId="88" applyFont="1" applyFill="1" applyBorder="1" applyAlignment="1">
      <alignment horizontal="center" vertical="top" textRotation="255" wrapText="1"/>
      <protection/>
    </xf>
    <xf numFmtId="0" fontId="15" fillId="0" borderId="13" xfId="88" applyFont="1" applyFill="1" applyBorder="1" applyAlignment="1">
      <alignment horizontal="center" vertical="center"/>
      <protection/>
    </xf>
    <xf numFmtId="0" fontId="15" fillId="0" borderId="17" xfId="88" applyFont="1" applyFill="1" applyBorder="1" applyAlignment="1">
      <alignment horizontal="center" vertical="center"/>
      <protection/>
    </xf>
    <xf numFmtId="0" fontId="0" fillId="0" borderId="39" xfId="88" applyFont="1" applyFill="1" applyBorder="1" applyAlignment="1">
      <alignment horizontal="center" vertical="center"/>
      <protection/>
    </xf>
    <xf numFmtId="0" fontId="15" fillId="0" borderId="13" xfId="88" applyFont="1" applyFill="1" applyBorder="1" applyAlignment="1">
      <alignment horizontal="center" wrapText="1"/>
      <protection/>
    </xf>
    <xf numFmtId="0" fontId="0" fillId="0" borderId="17" xfId="88" applyFont="1" applyFill="1" applyBorder="1" applyAlignment="1">
      <alignment horizontal="center" wrapText="1"/>
      <protection/>
    </xf>
    <xf numFmtId="0" fontId="17" fillId="0" borderId="111" xfId="88" applyFont="1" applyFill="1" applyBorder="1" applyAlignment="1">
      <alignment horizontal="center" vertical="center"/>
      <protection/>
    </xf>
    <xf numFmtId="0" fontId="17" fillId="0" borderId="112" xfId="88" applyFont="1" applyFill="1" applyBorder="1" applyAlignment="1">
      <alignment horizontal="center" vertical="center"/>
      <protection/>
    </xf>
    <xf numFmtId="0" fontId="17" fillId="0" borderId="35" xfId="88" applyFont="1" applyFill="1" applyBorder="1" applyAlignment="1">
      <alignment horizontal="center" vertical="center" wrapText="1"/>
      <protection/>
    </xf>
    <xf numFmtId="0" fontId="19" fillId="0" borderId="35" xfId="88" applyFont="1" applyFill="1" applyBorder="1" applyAlignment="1">
      <alignment horizontal="center" vertical="center" wrapText="1"/>
      <protection/>
    </xf>
    <xf numFmtId="0" fontId="17" fillId="0" borderId="116" xfId="88" applyFont="1" applyFill="1" applyBorder="1" applyAlignment="1">
      <alignment vertical="top" textRotation="255" wrapText="1" indent="1"/>
      <protection/>
    </xf>
    <xf numFmtId="0" fontId="19" fillId="0" borderId="41" xfId="88" applyFont="1" applyFill="1" applyBorder="1" applyAlignment="1">
      <alignment vertical="top" textRotation="255" wrapText="1" indent="1"/>
      <protection/>
    </xf>
    <xf numFmtId="0" fontId="17" fillId="0" borderId="75" xfId="88" applyFont="1" applyFill="1" applyBorder="1" applyAlignment="1">
      <alignment vertical="top" textRotation="255" wrapText="1" indent="1"/>
      <protection/>
    </xf>
    <xf numFmtId="0" fontId="19" fillId="0" borderId="53" xfId="88" applyFont="1" applyFill="1" applyBorder="1" applyAlignment="1">
      <alignment vertical="top" textRotation="255" wrapText="1" indent="1"/>
      <protection/>
    </xf>
    <xf numFmtId="0" fontId="17" fillId="0" borderId="117" xfId="88" applyFont="1" applyFill="1" applyBorder="1" applyAlignment="1">
      <alignment vertical="top" textRotation="255" wrapText="1" indent="1"/>
      <protection/>
    </xf>
    <xf numFmtId="0" fontId="19" fillId="0" borderId="21" xfId="88" applyFont="1" applyFill="1" applyBorder="1" applyAlignment="1">
      <alignment vertical="top" textRotation="255" wrapText="1" indent="1"/>
      <protection/>
    </xf>
    <xf numFmtId="0" fontId="17" fillId="0" borderId="114" xfId="88" applyFont="1" applyFill="1" applyBorder="1" applyAlignment="1">
      <alignment vertical="top" textRotation="255" wrapText="1" indent="1"/>
      <protection/>
    </xf>
    <xf numFmtId="0" fontId="19" fillId="0" borderId="30" xfId="88" applyFont="1" applyFill="1" applyBorder="1" applyAlignment="1">
      <alignment vertical="top" textRotation="255" wrapText="1" indent="1"/>
      <protection/>
    </xf>
    <xf numFmtId="0" fontId="17" fillId="0" borderId="115" xfId="88" applyFont="1" applyFill="1" applyBorder="1" applyAlignment="1">
      <alignment vertical="top" textRotation="255" indent="1"/>
      <protection/>
    </xf>
    <xf numFmtId="0" fontId="19" fillId="0" borderId="40" xfId="88" applyFont="1" applyFill="1" applyBorder="1" applyAlignment="1">
      <alignment vertical="top" textRotation="255" indent="1"/>
      <protection/>
    </xf>
    <xf numFmtId="0" fontId="17" fillId="0" borderId="36" xfId="88" applyFont="1" applyFill="1" applyBorder="1" applyAlignment="1">
      <alignment horizontal="center" vertical="center" wrapText="1"/>
      <protection/>
    </xf>
    <xf numFmtId="0" fontId="16" fillId="0" borderId="118" xfId="88" applyFont="1" applyFill="1" applyBorder="1" applyAlignment="1">
      <alignment horizontal="center" vertical="top" wrapText="1"/>
      <protection/>
    </xf>
    <xf numFmtId="0" fontId="16" fillId="0" borderId="119" xfId="88" applyFont="1" applyFill="1" applyBorder="1" applyAlignment="1">
      <alignment horizontal="center" vertical="top" wrapText="1"/>
      <protection/>
    </xf>
    <xf numFmtId="0" fontId="17" fillId="0" borderId="20" xfId="88" applyFont="1" applyFill="1" applyBorder="1" applyAlignment="1">
      <alignment horizontal="center" vertical="top" textRotation="255"/>
      <protection/>
    </xf>
    <xf numFmtId="0" fontId="17" fillId="0" borderId="21" xfId="88" applyFont="1" applyFill="1" applyBorder="1" applyAlignment="1">
      <alignment horizontal="center" vertical="top" textRotation="255"/>
      <protection/>
    </xf>
    <xf numFmtId="0" fontId="17" fillId="0" borderId="38" xfId="88" applyFont="1" applyFill="1" applyBorder="1" applyAlignment="1">
      <alignment horizontal="center" vertical="top" textRotation="255"/>
      <protection/>
    </xf>
    <xf numFmtId="0" fontId="17" fillId="0" borderId="50" xfId="88" applyFont="1" applyFill="1" applyBorder="1" applyAlignment="1">
      <alignment horizontal="center" vertical="top" textRotation="255"/>
      <protection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2" xfId="82"/>
    <cellStyle name="標準 3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Followed Hyperlink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V46"/>
  <sheetViews>
    <sheetView tabSelected="1"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7.125" defaultRowHeight="13.5"/>
  <cols>
    <col min="1" max="1" width="3.75390625" style="230" customWidth="1"/>
    <col min="2" max="2" width="11.125" style="230" customWidth="1"/>
    <col min="3" max="3" width="11.25390625" style="230" customWidth="1"/>
    <col min="4" max="4" width="9.375" style="230" customWidth="1"/>
    <col min="5" max="10" width="7.50390625" style="230" customWidth="1"/>
    <col min="11" max="11" width="8.75390625" style="230" customWidth="1"/>
    <col min="12" max="12" width="8.625" style="230" customWidth="1"/>
    <col min="13" max="14" width="7.375" style="230" customWidth="1"/>
    <col min="15" max="15" width="8.25390625" style="230" customWidth="1"/>
    <col min="16" max="17" width="7.50390625" style="230" customWidth="1"/>
    <col min="18" max="18" width="7.625" style="230" customWidth="1"/>
    <col min="19" max="19" width="7.50390625" style="230" customWidth="1"/>
    <col min="20" max="20" width="6.25390625" style="230" customWidth="1"/>
    <col min="21" max="22" width="7.50390625" style="230" customWidth="1"/>
    <col min="23" max="247" width="9.00390625" style="230" customWidth="1"/>
    <col min="248" max="248" width="10.625" style="230" customWidth="1"/>
    <col min="249" max="249" width="11.25390625" style="230" bestFit="1" customWidth="1"/>
    <col min="250" max="250" width="9.25390625" style="230" bestFit="1" customWidth="1"/>
    <col min="251" max="251" width="7.50390625" style="230" customWidth="1"/>
    <col min="252" max="16384" width="7.125" style="230" customWidth="1"/>
  </cols>
  <sheetData>
    <row r="1" ht="17.25">
      <c r="B1" s="229" t="s">
        <v>43</v>
      </c>
    </row>
    <row r="2" spans="2:22" ht="18" thickBot="1">
      <c r="B2" s="229"/>
      <c r="U2" s="231"/>
      <c r="V2" s="232" t="s">
        <v>76</v>
      </c>
    </row>
    <row r="3" spans="2:22" ht="34.5" customHeight="1">
      <c r="B3" s="561" t="s">
        <v>0</v>
      </c>
      <c r="C3" s="564" t="s">
        <v>1</v>
      </c>
      <c r="D3" s="566" t="s">
        <v>2</v>
      </c>
      <c r="E3" s="567"/>
      <c r="F3" s="567"/>
      <c r="G3" s="567"/>
      <c r="H3" s="567"/>
      <c r="I3" s="567"/>
      <c r="J3" s="568"/>
      <c r="K3" s="233" t="s">
        <v>30</v>
      </c>
      <c r="L3" s="234" t="s">
        <v>31</v>
      </c>
      <c r="M3" s="569" t="s">
        <v>3</v>
      </c>
      <c r="N3" s="570"/>
      <c r="O3" s="233" t="s">
        <v>32</v>
      </c>
      <c r="P3" s="585" t="s">
        <v>46</v>
      </c>
      <c r="Q3" s="566"/>
      <c r="R3" s="233" t="s">
        <v>33</v>
      </c>
      <c r="S3" s="233" t="s">
        <v>34</v>
      </c>
      <c r="T3" s="235" t="s">
        <v>35</v>
      </c>
      <c r="U3" s="569" t="s">
        <v>25</v>
      </c>
      <c r="V3" s="590"/>
    </row>
    <row r="4" spans="2:22" ht="32.25" customHeight="1">
      <c r="B4" s="562"/>
      <c r="C4" s="565"/>
      <c r="D4" s="575" t="s">
        <v>4</v>
      </c>
      <c r="E4" s="577" t="s">
        <v>5</v>
      </c>
      <c r="F4" s="581" t="s">
        <v>52</v>
      </c>
      <c r="G4" s="581" t="s">
        <v>53</v>
      </c>
      <c r="H4" s="581" t="s">
        <v>54</v>
      </c>
      <c r="I4" s="581" t="s">
        <v>55</v>
      </c>
      <c r="J4" s="573" t="s">
        <v>56</v>
      </c>
      <c r="K4" s="579" t="s">
        <v>57</v>
      </c>
      <c r="L4" s="583" t="s">
        <v>4</v>
      </c>
      <c r="M4" s="571" t="s">
        <v>58</v>
      </c>
      <c r="N4" s="573" t="s">
        <v>6</v>
      </c>
      <c r="O4" s="579" t="s">
        <v>59</v>
      </c>
      <c r="P4" s="586" t="s">
        <v>60</v>
      </c>
      <c r="Q4" s="588" t="s">
        <v>61</v>
      </c>
      <c r="R4" s="579" t="s">
        <v>62</v>
      </c>
      <c r="S4" s="593" t="s">
        <v>7</v>
      </c>
      <c r="T4" s="595" t="s">
        <v>36</v>
      </c>
      <c r="U4" s="591" t="s">
        <v>51</v>
      </c>
      <c r="V4" s="592"/>
    </row>
    <row r="5" spans="2:22" ht="69.75" customHeight="1" thickBot="1">
      <c r="B5" s="563"/>
      <c r="C5" s="237" t="s">
        <v>8</v>
      </c>
      <c r="D5" s="576"/>
      <c r="E5" s="578"/>
      <c r="F5" s="582"/>
      <c r="G5" s="582"/>
      <c r="H5" s="582"/>
      <c r="I5" s="582"/>
      <c r="J5" s="574"/>
      <c r="K5" s="580"/>
      <c r="L5" s="584"/>
      <c r="M5" s="572"/>
      <c r="N5" s="574"/>
      <c r="O5" s="580"/>
      <c r="P5" s="587"/>
      <c r="Q5" s="589"/>
      <c r="R5" s="580"/>
      <c r="S5" s="594"/>
      <c r="T5" s="596"/>
      <c r="U5" s="236" t="s">
        <v>63</v>
      </c>
      <c r="V5" s="238" t="s">
        <v>64</v>
      </c>
    </row>
    <row r="6" spans="2:22" ht="13.5">
      <c r="B6" s="239" t="s">
        <v>9</v>
      </c>
      <c r="C6" s="240">
        <f>SUM(C7:C17)</f>
        <v>22900</v>
      </c>
      <c r="D6" s="241">
        <f aca="true" t="shared" si="0" ref="D6:K6">SUM(D7:D17)</f>
        <v>15265</v>
      </c>
      <c r="E6" s="242">
        <f t="shared" si="0"/>
        <v>14123</v>
      </c>
      <c r="F6" s="243">
        <f t="shared" si="0"/>
        <v>1036</v>
      </c>
      <c r="G6" s="243">
        <f t="shared" si="0"/>
        <v>4</v>
      </c>
      <c r="H6" s="243">
        <f t="shared" si="0"/>
        <v>1</v>
      </c>
      <c r="I6" s="243">
        <f t="shared" si="0"/>
        <v>101</v>
      </c>
      <c r="J6" s="244">
        <f t="shared" si="0"/>
        <v>0</v>
      </c>
      <c r="K6" s="245">
        <f t="shared" si="0"/>
        <v>3059</v>
      </c>
      <c r="L6" s="245">
        <f>M6+N6</f>
        <v>1229</v>
      </c>
      <c r="M6" s="246">
        <f aca="true" t="shared" si="1" ref="M6:T6">SUM(M7:M17)</f>
        <v>448</v>
      </c>
      <c r="N6" s="244">
        <f t="shared" si="1"/>
        <v>781</v>
      </c>
      <c r="O6" s="245">
        <f t="shared" si="1"/>
        <v>62</v>
      </c>
      <c r="P6" s="247">
        <f t="shared" si="1"/>
        <v>1807</v>
      </c>
      <c r="Q6" s="241">
        <f t="shared" si="1"/>
        <v>6</v>
      </c>
      <c r="R6" s="245">
        <f t="shared" si="1"/>
        <v>112</v>
      </c>
      <c r="S6" s="245">
        <f t="shared" si="1"/>
        <v>1358</v>
      </c>
      <c r="T6" s="248">
        <f t="shared" si="1"/>
        <v>2</v>
      </c>
      <c r="U6" s="249">
        <f>SUM(U7:U17)</f>
        <v>2</v>
      </c>
      <c r="V6" s="250">
        <f>SUM(V7:V17)</f>
        <v>0</v>
      </c>
    </row>
    <row r="7" spans="2:22" ht="13.5">
      <c r="B7" s="557" t="s">
        <v>66</v>
      </c>
      <c r="C7" s="252">
        <f aca="true" t="shared" si="2" ref="C7:C23">D7+K7+L7+O7+P7+Q7+R7+S7+T7</f>
        <v>18931</v>
      </c>
      <c r="D7" s="253">
        <f>SUM(E7:J7)</f>
        <v>13292</v>
      </c>
      <c r="E7" s="228">
        <f>'公立計【男女】'!E7+'国・私立計【男女】'!E7+'国・私立計【男女】'!E10</f>
        <v>12403</v>
      </c>
      <c r="F7" s="254">
        <f>'公立計【男女】'!F7+'国・私立計【男女】'!F7+'国・私立計【男女】'!F10</f>
        <v>873</v>
      </c>
      <c r="G7" s="254">
        <f>'公立計【男女】'!G7+'国・私立計【男女】'!G7+'国・私立計【男女】'!G10</f>
        <v>3</v>
      </c>
      <c r="H7" s="254">
        <f>'公立計【男女】'!H7+'国・私立計【男女】'!H7+'国・私立計【男女】'!H10</f>
        <v>0</v>
      </c>
      <c r="I7" s="254">
        <f>'公立計【男女】'!I7+'国・私立計【男女】'!I7+'国・私立計【男女】'!I10</f>
        <v>13</v>
      </c>
      <c r="J7" s="255">
        <f>'公立計【男女】'!J7+'国・私立計【男女】'!J7+'国・私立計【男女】'!J10</f>
        <v>0</v>
      </c>
      <c r="K7" s="256">
        <f>'公立計【男女】'!K7+'国・私立計【男女】'!K7+'国・私立計【男女】'!K10</f>
        <v>2427</v>
      </c>
      <c r="L7" s="256">
        <f>M7+N7</f>
        <v>998</v>
      </c>
      <c r="M7" s="257">
        <f>'公立計【男女】'!M7+'国・私立計【男女】'!M7+'国・私立計【男女】'!M10</f>
        <v>351</v>
      </c>
      <c r="N7" s="255">
        <f>'公立計【男女】'!N7+'国・私立計【男女】'!N7+'国・私立計【男女】'!N10</f>
        <v>647</v>
      </c>
      <c r="O7" s="256">
        <f>'公立計【男女】'!O7+'国・私立計【男女】'!O7+'国・私立計【男女】'!O10</f>
        <v>43</v>
      </c>
      <c r="P7" s="228">
        <f>'公立計【男女】'!P7+'国・私立計【男女】'!P7+'国・私立計【男女】'!P10</f>
        <v>924</v>
      </c>
      <c r="Q7" s="258">
        <f>'公立計【男女】'!Q7+'国・私立計【男女】'!Q7+'国・私立計【男女】'!Q10</f>
        <v>1</v>
      </c>
      <c r="R7" s="256">
        <f>'公立計【男女】'!R7+'国・私立計【男女】'!R7+'国・私立計【男女】'!R10</f>
        <v>93</v>
      </c>
      <c r="S7" s="256">
        <f>'公立計【男女】'!S7+'国・私立計【男女】'!S7+'国・私立計【男女】'!S10</f>
        <v>1151</v>
      </c>
      <c r="T7" s="259">
        <f>'公立計【男女】'!T7+'国・私立計【男女】'!T7+'国・私立計【男女】'!T10</f>
        <v>2</v>
      </c>
      <c r="U7" s="260">
        <f>'公立計【男女】'!U7+'国・私立計【男女】'!U7+'国・私立計【男女】'!U10</f>
        <v>1</v>
      </c>
      <c r="V7" s="252">
        <f>'公立計【男女】'!V7+'国・私立計【男女】'!V7+'国・私立計【男女】'!V10</f>
        <v>0</v>
      </c>
    </row>
    <row r="8" spans="2:22" ht="13.5">
      <c r="B8" s="557" t="s">
        <v>67</v>
      </c>
      <c r="C8" s="252">
        <f t="shared" si="2"/>
        <v>309</v>
      </c>
      <c r="D8" s="253">
        <f aca="true" t="shared" si="3" ref="D8:D16">SUM(E8:J8)</f>
        <v>74</v>
      </c>
      <c r="E8" s="228">
        <f>'公立計【男女】'!E8</f>
        <v>64</v>
      </c>
      <c r="F8" s="254">
        <f>'公立計【男女】'!F8</f>
        <v>10</v>
      </c>
      <c r="G8" s="254">
        <f>'公立計【男女】'!G8</f>
        <v>0</v>
      </c>
      <c r="H8" s="254">
        <f>'公立計【男女】'!H8</f>
        <v>0</v>
      </c>
      <c r="I8" s="254">
        <f>'公立計【男女】'!I8</f>
        <v>0</v>
      </c>
      <c r="J8" s="255">
        <f>'公立計【男女】'!J8</f>
        <v>0</v>
      </c>
      <c r="K8" s="256">
        <f>'公立計【男女】'!K8</f>
        <v>79</v>
      </c>
      <c r="L8" s="256">
        <f aca="true" t="shared" si="4" ref="L8:L16">M8+N8</f>
        <v>5</v>
      </c>
      <c r="M8" s="257">
        <f>'公立計【男女】'!M8</f>
        <v>1</v>
      </c>
      <c r="N8" s="255">
        <f>'公立計【男女】'!N8</f>
        <v>4</v>
      </c>
      <c r="O8" s="256">
        <f>'公立計【男女】'!O8</f>
        <v>0</v>
      </c>
      <c r="P8" s="228">
        <f>'公立計【男女】'!P8</f>
        <v>137</v>
      </c>
      <c r="Q8" s="258">
        <f>'公立計【男女】'!Q8</f>
        <v>0</v>
      </c>
      <c r="R8" s="256">
        <f>'公立計【男女】'!R8</f>
        <v>1</v>
      </c>
      <c r="S8" s="256">
        <f>'公立計【男女】'!S8</f>
        <v>13</v>
      </c>
      <c r="T8" s="259">
        <f>'公立計【男女】'!T8</f>
        <v>0</v>
      </c>
      <c r="U8" s="260">
        <f>'公立計【男女】'!U8</f>
        <v>0</v>
      </c>
      <c r="V8" s="252">
        <f>'公立計【男女】'!V8</f>
        <v>0</v>
      </c>
    </row>
    <row r="9" spans="2:22" ht="13.5">
      <c r="B9" s="557" t="s">
        <v>68</v>
      </c>
      <c r="C9" s="252">
        <f t="shared" si="2"/>
        <v>540</v>
      </c>
      <c r="D9" s="253">
        <f t="shared" si="3"/>
        <v>132</v>
      </c>
      <c r="E9" s="228">
        <f>'公立計【男女】'!E9</f>
        <v>113</v>
      </c>
      <c r="F9" s="254">
        <f>'公立計【男女】'!F9</f>
        <v>18</v>
      </c>
      <c r="G9" s="254">
        <f>'公立計【男女】'!G9</f>
        <v>1</v>
      </c>
      <c r="H9" s="254">
        <f>'公立計【男女】'!H9</f>
        <v>0</v>
      </c>
      <c r="I9" s="254">
        <f>'公立計【男女】'!I9</f>
        <v>0</v>
      </c>
      <c r="J9" s="255">
        <f>'公立計【男女】'!J9</f>
        <v>0</v>
      </c>
      <c r="K9" s="256">
        <f>'公立計【男女】'!K9</f>
        <v>92</v>
      </c>
      <c r="L9" s="256">
        <f t="shared" si="4"/>
        <v>4</v>
      </c>
      <c r="M9" s="257">
        <f>'公立計【男女】'!M9</f>
        <v>3</v>
      </c>
      <c r="N9" s="255">
        <f>'公立計【男女】'!N9</f>
        <v>1</v>
      </c>
      <c r="O9" s="256">
        <f>'公立計【男女】'!O9</f>
        <v>7</v>
      </c>
      <c r="P9" s="228">
        <f>'公立計【男女】'!P9</f>
        <v>298</v>
      </c>
      <c r="Q9" s="258">
        <f>'公立計【男女】'!Q9</f>
        <v>0</v>
      </c>
      <c r="R9" s="256">
        <f>'公立計【男女】'!R9</f>
        <v>0</v>
      </c>
      <c r="S9" s="256">
        <f>'公立計【男女】'!S9</f>
        <v>7</v>
      </c>
      <c r="T9" s="259">
        <f>'公立計【男女】'!T9</f>
        <v>0</v>
      </c>
      <c r="U9" s="260">
        <f>'公立計【男女】'!U9</f>
        <v>0</v>
      </c>
      <c r="V9" s="252">
        <f>'公立計【男女】'!V9</f>
        <v>0</v>
      </c>
    </row>
    <row r="10" spans="2:22" ht="13.5">
      <c r="B10" s="557" t="s">
        <v>69</v>
      </c>
      <c r="C10" s="252">
        <f t="shared" si="2"/>
        <v>438</v>
      </c>
      <c r="D10" s="253">
        <f t="shared" si="3"/>
        <v>168</v>
      </c>
      <c r="E10" s="228">
        <f>'公立計【男女】'!E10+'国・私立計【男女】'!E11</f>
        <v>114</v>
      </c>
      <c r="F10" s="254">
        <f>'公立計【男女】'!F10+'国・私立計【男女】'!F11</f>
        <v>54</v>
      </c>
      <c r="G10" s="254">
        <f>'公立計【男女】'!G10+'国・私立計【男女】'!G11</f>
        <v>0</v>
      </c>
      <c r="H10" s="254">
        <f>'公立計【男女】'!H10+'国・私立計【男女】'!H11</f>
        <v>0</v>
      </c>
      <c r="I10" s="254">
        <f>'公立計【男女】'!I10+'国・私立計【男女】'!I11</f>
        <v>0</v>
      </c>
      <c r="J10" s="255">
        <f>'公立計【男女】'!J10+'国・私立計【男女】'!J11</f>
        <v>0</v>
      </c>
      <c r="K10" s="256">
        <f>'公立計【男女】'!K10+'国・私立計【男女】'!K11</f>
        <v>114</v>
      </c>
      <c r="L10" s="256">
        <f t="shared" si="4"/>
        <v>0</v>
      </c>
      <c r="M10" s="257">
        <f>'公立計【男女】'!M10+'国・私立計【男女】'!M11</f>
        <v>0</v>
      </c>
      <c r="N10" s="255">
        <f>'公立計【男女】'!N10+'国・私立計【男女】'!N11</f>
        <v>0</v>
      </c>
      <c r="O10" s="256">
        <f>'公立計【男女】'!O10+'国・私立計【男女】'!O11</f>
        <v>1</v>
      </c>
      <c r="P10" s="228">
        <f>'公立計【男女】'!P10+'国・私立計【男女】'!P11</f>
        <v>142</v>
      </c>
      <c r="Q10" s="258">
        <f>'公立計【男女】'!Q10+'国・私立計【男女】'!Q11</f>
        <v>0</v>
      </c>
      <c r="R10" s="256">
        <f>'公立計【男女】'!R10+'国・私立計【男女】'!R11</f>
        <v>4</v>
      </c>
      <c r="S10" s="256">
        <f>'公立計【男女】'!S10+'国・私立計【男女】'!S11</f>
        <v>9</v>
      </c>
      <c r="T10" s="259">
        <f>'公立計【男女】'!T10+'国・私立計【男女】'!T11</f>
        <v>0</v>
      </c>
      <c r="U10" s="260">
        <f>'公立計【男女】'!U10+'国・私立計【男女】'!U11</f>
        <v>0</v>
      </c>
      <c r="V10" s="252">
        <f>'公立計【男女】'!V10+'国・私立計【男女】'!V11</f>
        <v>0</v>
      </c>
    </row>
    <row r="11" spans="2:22" ht="13.5">
      <c r="B11" s="557" t="s">
        <v>70</v>
      </c>
      <c r="C11" s="252">
        <f t="shared" si="2"/>
        <v>79</v>
      </c>
      <c r="D11" s="253">
        <f t="shared" si="3"/>
        <v>22</v>
      </c>
      <c r="E11" s="228">
        <f>'公立計【男女】'!E11</f>
        <v>19</v>
      </c>
      <c r="F11" s="254">
        <f>'公立計【男女】'!F11</f>
        <v>1</v>
      </c>
      <c r="G11" s="254">
        <f>'公立計【男女】'!G11</f>
        <v>0</v>
      </c>
      <c r="H11" s="254">
        <f>'公立計【男女】'!H11</f>
        <v>0</v>
      </c>
      <c r="I11" s="254">
        <f>'公立計【男女】'!I11</f>
        <v>2</v>
      </c>
      <c r="J11" s="255">
        <f>'公立計【男女】'!J11</f>
        <v>0</v>
      </c>
      <c r="K11" s="256">
        <f>'公立計【男女】'!K11</f>
        <v>20</v>
      </c>
      <c r="L11" s="256">
        <f t="shared" si="4"/>
        <v>0</v>
      </c>
      <c r="M11" s="257">
        <f>'公立計【男女】'!M11</f>
        <v>0</v>
      </c>
      <c r="N11" s="255">
        <f>'公立計【男女】'!N11</f>
        <v>0</v>
      </c>
      <c r="O11" s="256">
        <f>'公立計【男女】'!O11</f>
        <v>6</v>
      </c>
      <c r="P11" s="228">
        <f>'公立計【男女】'!P11</f>
        <v>29</v>
      </c>
      <c r="Q11" s="258">
        <f>'公立計【男女】'!Q11</f>
        <v>0</v>
      </c>
      <c r="R11" s="256">
        <f>'公立計【男女】'!R11</f>
        <v>1</v>
      </c>
      <c r="S11" s="256">
        <f>'公立計【男女】'!S11</f>
        <v>1</v>
      </c>
      <c r="T11" s="259">
        <f>'公立計【男女】'!T11</f>
        <v>0</v>
      </c>
      <c r="U11" s="260">
        <f>'公立計【男女】'!U11</f>
        <v>0</v>
      </c>
      <c r="V11" s="252">
        <f>'公立計【男女】'!V11</f>
        <v>0</v>
      </c>
    </row>
    <row r="12" spans="2:22" ht="13.5">
      <c r="B12" s="557" t="s">
        <v>71</v>
      </c>
      <c r="C12" s="252">
        <f t="shared" si="2"/>
        <v>15</v>
      </c>
      <c r="D12" s="253">
        <f t="shared" si="3"/>
        <v>0</v>
      </c>
      <c r="E12" s="228">
        <f>'公立計【男女】'!E12</f>
        <v>0</v>
      </c>
      <c r="F12" s="254">
        <f>'公立計【男女】'!F12</f>
        <v>0</v>
      </c>
      <c r="G12" s="254">
        <f>'公立計【男女】'!G12</f>
        <v>0</v>
      </c>
      <c r="H12" s="254">
        <f>'公立計【男女】'!H12</f>
        <v>0</v>
      </c>
      <c r="I12" s="254">
        <f>'公立計【男女】'!I12</f>
        <v>0</v>
      </c>
      <c r="J12" s="255">
        <f>'公立計【男女】'!J12</f>
        <v>0</v>
      </c>
      <c r="K12" s="256">
        <f>'公立計【男女】'!K12</f>
        <v>5</v>
      </c>
      <c r="L12" s="256">
        <f t="shared" si="4"/>
        <v>0</v>
      </c>
      <c r="M12" s="257">
        <f>'公立計【男女】'!M12</f>
        <v>0</v>
      </c>
      <c r="N12" s="255">
        <f>'公立計【男女】'!N12</f>
        <v>0</v>
      </c>
      <c r="O12" s="256">
        <f>'公立計【男女】'!O12</f>
        <v>0</v>
      </c>
      <c r="P12" s="228">
        <f>'公立計【男女】'!P12</f>
        <v>9</v>
      </c>
      <c r="Q12" s="258">
        <f>'公立計【男女】'!Q12</f>
        <v>0</v>
      </c>
      <c r="R12" s="256">
        <f>'公立計【男女】'!R12</f>
        <v>0</v>
      </c>
      <c r="S12" s="256">
        <f>'公立計【男女】'!S12</f>
        <v>1</v>
      </c>
      <c r="T12" s="259">
        <f>'公立計【男女】'!T12</f>
        <v>0</v>
      </c>
      <c r="U12" s="260">
        <f>'公立計【男女】'!U12</f>
        <v>0</v>
      </c>
      <c r="V12" s="252">
        <f>'公立計【男女】'!V12</f>
        <v>0</v>
      </c>
    </row>
    <row r="13" spans="2:22" ht="13.5">
      <c r="B13" s="557" t="s">
        <v>72</v>
      </c>
      <c r="C13" s="252">
        <f t="shared" si="2"/>
        <v>93</v>
      </c>
      <c r="D13" s="253">
        <f t="shared" si="3"/>
        <v>86</v>
      </c>
      <c r="E13" s="228">
        <f>'国・私立計【男女】'!E12</f>
        <v>0</v>
      </c>
      <c r="F13" s="254">
        <f>'国・私立計【男女】'!F12</f>
        <v>0</v>
      </c>
      <c r="G13" s="254">
        <f>'国・私立計【男女】'!G12</f>
        <v>0</v>
      </c>
      <c r="H13" s="254">
        <f>'国・私立計【男女】'!H12</f>
        <v>1</v>
      </c>
      <c r="I13" s="254">
        <f>'国・私立計【男女】'!I12</f>
        <v>85</v>
      </c>
      <c r="J13" s="255">
        <f>'国・私立計【男女】'!J12</f>
        <v>0</v>
      </c>
      <c r="K13" s="256">
        <f>'国・私立計【男女】'!K12</f>
        <v>2</v>
      </c>
      <c r="L13" s="256">
        <f t="shared" si="4"/>
        <v>0</v>
      </c>
      <c r="M13" s="257">
        <f>'国・私立計【男女】'!M12</f>
        <v>0</v>
      </c>
      <c r="N13" s="255">
        <f>'国・私立計【男女】'!N12</f>
        <v>0</v>
      </c>
      <c r="O13" s="256">
        <f>'国・私立計【男女】'!O12</f>
        <v>0</v>
      </c>
      <c r="P13" s="228">
        <f>'国・私立計【男女】'!P12</f>
        <v>1</v>
      </c>
      <c r="Q13" s="258">
        <f>'国・私立計【男女】'!Q12</f>
        <v>0</v>
      </c>
      <c r="R13" s="256">
        <f>'国・私立計【男女】'!R12</f>
        <v>0</v>
      </c>
      <c r="S13" s="256">
        <f>'国・私立計【男女】'!S12</f>
        <v>4</v>
      </c>
      <c r="T13" s="259">
        <f>'国・私立計【男女】'!T12</f>
        <v>0</v>
      </c>
      <c r="U13" s="260">
        <f>'国・私立計【男女】'!U12</f>
        <v>0</v>
      </c>
      <c r="V13" s="252">
        <f>'国・私立計【男女】'!V12</f>
        <v>0</v>
      </c>
    </row>
    <row r="14" spans="2:22" ht="13.5">
      <c r="B14" s="557" t="s">
        <v>73</v>
      </c>
      <c r="C14" s="252">
        <f t="shared" si="2"/>
        <v>74</v>
      </c>
      <c r="D14" s="253">
        <f t="shared" si="3"/>
        <v>35</v>
      </c>
      <c r="E14" s="228">
        <f>'公立計【男女】'!E13</f>
        <v>29</v>
      </c>
      <c r="F14" s="254">
        <f>'公立計【男女】'!F13</f>
        <v>6</v>
      </c>
      <c r="G14" s="254">
        <f>'公立計【男女】'!G13</f>
        <v>0</v>
      </c>
      <c r="H14" s="254">
        <f>'公立計【男女】'!H13</f>
        <v>0</v>
      </c>
      <c r="I14" s="254">
        <f>'公立計【男女】'!I13</f>
        <v>0</v>
      </c>
      <c r="J14" s="255">
        <f>'公立計【男女】'!J13</f>
        <v>0</v>
      </c>
      <c r="K14" s="256">
        <f>'公立計【男女】'!K13</f>
        <v>21</v>
      </c>
      <c r="L14" s="256">
        <f t="shared" si="4"/>
        <v>0</v>
      </c>
      <c r="M14" s="257">
        <f>'公立計【男女】'!M13</f>
        <v>0</v>
      </c>
      <c r="N14" s="255">
        <f>'公立計【男女】'!N13</f>
        <v>0</v>
      </c>
      <c r="O14" s="256">
        <f>'公立計【男女】'!O13</f>
        <v>0</v>
      </c>
      <c r="P14" s="228">
        <f>'公立計【男女】'!P13</f>
        <v>16</v>
      </c>
      <c r="Q14" s="258">
        <f>'公立計【男女】'!Q13</f>
        <v>0</v>
      </c>
      <c r="R14" s="256">
        <f>'公立計【男女】'!R13</f>
        <v>1</v>
      </c>
      <c r="S14" s="256">
        <f>'公立計【男女】'!S13</f>
        <v>1</v>
      </c>
      <c r="T14" s="259">
        <f>'公立計【男女】'!T13</f>
        <v>0</v>
      </c>
      <c r="U14" s="260">
        <f>'公立計【男女】'!U13</f>
        <v>0</v>
      </c>
      <c r="V14" s="252">
        <f>'公立計【男女】'!V13</f>
        <v>0</v>
      </c>
    </row>
    <row r="15" spans="2:22" ht="13.5">
      <c r="B15" s="557" t="s">
        <v>74</v>
      </c>
      <c r="C15" s="252">
        <f t="shared" si="2"/>
        <v>19</v>
      </c>
      <c r="D15" s="253">
        <f>'国・公・私立計【男】'!D15+'国・公・私立計【女】'!D15</f>
        <v>4</v>
      </c>
      <c r="E15" s="228">
        <f>'国・公・私立計【男】'!E15+'国・公・私立計【女】'!E15</f>
        <v>2</v>
      </c>
      <c r="F15" s="254">
        <f>'国・公・私立計【男】'!F15+'国・公・私立計【女】'!F15</f>
        <v>2</v>
      </c>
      <c r="G15" s="254">
        <f>'国・公・私立計【男】'!G15+'国・公・私立計【女】'!G15</f>
        <v>0</v>
      </c>
      <c r="H15" s="254">
        <f>'国・公・私立計【男】'!H15+'国・公・私立計【女】'!H15</f>
        <v>0</v>
      </c>
      <c r="I15" s="254">
        <f>'国・公・私立計【男】'!I15+'国・公・私立計【女】'!I15</f>
        <v>0</v>
      </c>
      <c r="J15" s="255">
        <f>'国・公・私立計【男】'!J15+'国・公・私立計【女】'!J15</f>
        <v>0</v>
      </c>
      <c r="K15" s="256">
        <f>'国・公・私立計【男】'!K15+'国・公・私立計【女】'!K15</f>
        <v>0</v>
      </c>
      <c r="L15" s="256">
        <f>'国・公・私立計【男】'!L15+'国・公・私立計【女】'!L15</f>
        <v>3</v>
      </c>
      <c r="M15" s="257">
        <f>'国・公・私立計【男】'!M15+'国・公・私立計【女】'!M15</f>
        <v>3</v>
      </c>
      <c r="N15" s="255">
        <f>'国・公・私立計【男】'!N15+'国・公・私立計【女】'!N15</f>
        <v>0</v>
      </c>
      <c r="O15" s="256">
        <f>'国・公・私立計【男】'!O15+'国・公・私立計【女】'!O15</f>
        <v>0</v>
      </c>
      <c r="P15" s="228">
        <f>'国・公・私立計【男】'!P15+'国・公・私立計【女】'!P15</f>
        <v>12</v>
      </c>
      <c r="Q15" s="258">
        <f>'国・公・私立計【男】'!Q15+'国・公・私立計【女】'!Q15</f>
        <v>0</v>
      </c>
      <c r="R15" s="256">
        <f>'国・公・私立計【男】'!R15+'国・公・私立計【女】'!R15</f>
        <v>0</v>
      </c>
      <c r="S15" s="256">
        <f>'国・公・私立計【男】'!S15+'国・公・私立計【女】'!S15</f>
        <v>0</v>
      </c>
      <c r="T15" s="259">
        <f>'国・公・私立計【男】'!T15+'国・公・私立計【女】'!T15</f>
        <v>0</v>
      </c>
      <c r="U15" s="260">
        <f>'国・公・私立計【男】'!U15+'国・公・私立計【女】'!U15</f>
        <v>0</v>
      </c>
      <c r="V15" s="252">
        <f>'国・公・私立計【男】'!V15+'国・公・私立計【女】'!V15</f>
        <v>0</v>
      </c>
    </row>
    <row r="16" spans="2:22" ht="13.5">
      <c r="B16" s="557" t="s">
        <v>65</v>
      </c>
      <c r="C16" s="252">
        <f t="shared" si="2"/>
        <v>1727</v>
      </c>
      <c r="D16" s="253">
        <f t="shared" si="3"/>
        <v>1278</v>
      </c>
      <c r="E16" s="228">
        <f>'公立計【男女】'!E15+'国・私立計【男女】'!E14</f>
        <v>1245</v>
      </c>
      <c r="F16" s="254">
        <f>'公立計【男女】'!F15+'国・私立計【男女】'!F14</f>
        <v>32</v>
      </c>
      <c r="G16" s="254">
        <f>'公立計【男女】'!G15+'国・私立計【男女】'!G14</f>
        <v>0</v>
      </c>
      <c r="H16" s="254">
        <f>'公立計【男女】'!H15+'国・私立計【男女】'!H14</f>
        <v>0</v>
      </c>
      <c r="I16" s="254">
        <f>'公立計【男女】'!I15+'国・私立計【男女】'!I14</f>
        <v>1</v>
      </c>
      <c r="J16" s="255">
        <f>'公立計【男女】'!J15+'国・私立計【男女】'!J14</f>
        <v>0</v>
      </c>
      <c r="K16" s="256">
        <f>'公立計【男女】'!K15+'国・私立計【男女】'!K14</f>
        <v>66</v>
      </c>
      <c r="L16" s="256">
        <f t="shared" si="4"/>
        <v>219</v>
      </c>
      <c r="M16" s="257">
        <f>'公立計【男女】'!M15+'国・私立計【男女】'!M14</f>
        <v>90</v>
      </c>
      <c r="N16" s="255">
        <f>'公立計【男女】'!N15+'国・私立計【男女】'!N14</f>
        <v>129</v>
      </c>
      <c r="O16" s="256">
        <f>'公立計【男女】'!O15+'国・私立計【男女】'!O14</f>
        <v>0</v>
      </c>
      <c r="P16" s="228">
        <f>'公立計【男女】'!P15+'国・私立計【男女】'!P14</f>
        <v>39</v>
      </c>
      <c r="Q16" s="258">
        <f>'公立計【男女】'!Q15+'国・私立計【男女】'!Q14</f>
        <v>1</v>
      </c>
      <c r="R16" s="256">
        <f>'公立計【男女】'!R15+'国・私立計【男女】'!R14</f>
        <v>2</v>
      </c>
      <c r="S16" s="256">
        <f>'公立計【男女】'!S15+'国・私立計【男女】'!S14</f>
        <v>122</v>
      </c>
      <c r="T16" s="259">
        <f>'公立計【男女】'!T15+'国・私立計【男女】'!T14</f>
        <v>0</v>
      </c>
      <c r="U16" s="260">
        <f>'公立計【男女】'!U15+'国・私立計【男女】'!U14</f>
        <v>0</v>
      </c>
      <c r="V16" s="252">
        <f>'公立計【男女】'!V15+'国・私立計【男女】'!V14</f>
        <v>0</v>
      </c>
    </row>
    <row r="17" spans="2:22" ht="13.5">
      <c r="B17" s="557" t="s">
        <v>15</v>
      </c>
      <c r="C17" s="252">
        <f t="shared" si="2"/>
        <v>675</v>
      </c>
      <c r="D17" s="253">
        <f aca="true" t="shared" si="5" ref="D17:D23">SUM(E17:J17)</f>
        <v>174</v>
      </c>
      <c r="E17" s="228">
        <f>'公立計【男女】'!E16+'国・私立計【男女】'!E15</f>
        <v>134</v>
      </c>
      <c r="F17" s="254">
        <f>'公立計【男女】'!F16+'国・私立計【男女】'!F15</f>
        <v>40</v>
      </c>
      <c r="G17" s="254">
        <f>'公立計【男女】'!G16+'国・私立計【男女】'!G15</f>
        <v>0</v>
      </c>
      <c r="H17" s="254">
        <f>'公立計【男女】'!H16+'国・私立計【男女】'!H15</f>
        <v>0</v>
      </c>
      <c r="I17" s="254">
        <f>'公立計【男女】'!I16+'国・私立計【男女】'!I15</f>
        <v>0</v>
      </c>
      <c r="J17" s="255">
        <f>'公立計【男女】'!J16+'国・私立計【男女】'!J15</f>
        <v>0</v>
      </c>
      <c r="K17" s="256">
        <f>'公立計【男女】'!K16+'国・私立計【男女】'!K15</f>
        <v>233</v>
      </c>
      <c r="L17" s="256">
        <f>'公立計【男女】'!L16+'国・私立計【男女】'!L15</f>
        <v>0</v>
      </c>
      <c r="M17" s="257">
        <f>'公立計【男女】'!M16+'国・私立計【男女】'!M15</f>
        <v>0</v>
      </c>
      <c r="N17" s="255">
        <f>'公立計【男女】'!N16+'国・私立計【男女】'!N15</f>
        <v>0</v>
      </c>
      <c r="O17" s="256">
        <f>'公立計【男女】'!O16+'国・私立計【男女】'!O15</f>
        <v>5</v>
      </c>
      <c r="P17" s="228">
        <f>'公立計【男女】'!P16+'国・私立計【男女】'!P15</f>
        <v>200</v>
      </c>
      <c r="Q17" s="258">
        <f>'公立計【男女】'!Q16+'国・私立計【男女】'!Q15</f>
        <v>4</v>
      </c>
      <c r="R17" s="256">
        <f>'公立計【男女】'!R16+'国・私立計【男女】'!R15</f>
        <v>10</v>
      </c>
      <c r="S17" s="256">
        <f>'公立計【男女】'!S16+'国・私立計【男女】'!S15</f>
        <v>49</v>
      </c>
      <c r="T17" s="259">
        <f>'公立計【男女】'!T16+'国・私立計【男女】'!T15</f>
        <v>0</v>
      </c>
      <c r="U17" s="260">
        <f>'国・公・私立計【男】'!U17+'国・公・私立計【女】'!U17</f>
        <v>1</v>
      </c>
      <c r="V17" s="252">
        <f>'国・公・私立計【男】'!V17+'国・公・私立計【女】'!V17</f>
        <v>0</v>
      </c>
    </row>
    <row r="18" spans="2:22" ht="13.5">
      <c r="B18" s="261" t="s">
        <v>16</v>
      </c>
      <c r="C18" s="262">
        <f>SUM(C19:C23)</f>
        <v>340</v>
      </c>
      <c r="D18" s="263">
        <f t="shared" si="5"/>
        <v>43</v>
      </c>
      <c r="E18" s="264">
        <f aca="true" t="shared" si="6" ref="E18:K18">SUM(E19:E23)</f>
        <v>34</v>
      </c>
      <c r="F18" s="265">
        <f t="shared" si="6"/>
        <v>9</v>
      </c>
      <c r="G18" s="265">
        <f t="shared" si="6"/>
        <v>0</v>
      </c>
      <c r="H18" s="265">
        <f t="shared" si="6"/>
        <v>0</v>
      </c>
      <c r="I18" s="265">
        <f t="shared" si="6"/>
        <v>0</v>
      </c>
      <c r="J18" s="266">
        <f t="shared" si="6"/>
        <v>0</v>
      </c>
      <c r="K18" s="267">
        <f t="shared" si="6"/>
        <v>47</v>
      </c>
      <c r="L18" s="267">
        <f>SUM(M18:N18)</f>
        <v>8</v>
      </c>
      <c r="M18" s="264">
        <f aca="true" t="shared" si="7" ref="M18:T18">SUM(M19:M23)</f>
        <v>7</v>
      </c>
      <c r="N18" s="266">
        <f t="shared" si="7"/>
        <v>1</v>
      </c>
      <c r="O18" s="267">
        <f t="shared" si="7"/>
        <v>22</v>
      </c>
      <c r="P18" s="268">
        <f t="shared" si="7"/>
        <v>124</v>
      </c>
      <c r="Q18" s="269">
        <f t="shared" si="7"/>
        <v>12</v>
      </c>
      <c r="R18" s="267">
        <f t="shared" si="7"/>
        <v>40</v>
      </c>
      <c r="S18" s="267">
        <f t="shared" si="7"/>
        <v>44</v>
      </c>
      <c r="T18" s="270">
        <f t="shared" si="7"/>
        <v>0</v>
      </c>
      <c r="U18" s="271">
        <f>SUM(U19:U23)</f>
        <v>0</v>
      </c>
      <c r="V18" s="272">
        <f>SUM(V19:V23)</f>
        <v>0</v>
      </c>
    </row>
    <row r="19" spans="2:22" ht="13.5">
      <c r="B19" s="251" t="s">
        <v>10</v>
      </c>
      <c r="C19" s="252">
        <f t="shared" si="2"/>
        <v>275</v>
      </c>
      <c r="D19" s="253">
        <f t="shared" si="5"/>
        <v>40</v>
      </c>
      <c r="E19" s="257">
        <f>'公立計【男女】'!E18</f>
        <v>31</v>
      </c>
      <c r="F19" s="254">
        <f>'公立計【男女】'!F18</f>
        <v>9</v>
      </c>
      <c r="G19" s="254">
        <f>'公立計【男女】'!G18</f>
        <v>0</v>
      </c>
      <c r="H19" s="254">
        <f>'公立計【男女】'!H18</f>
        <v>0</v>
      </c>
      <c r="I19" s="254">
        <f>'公立計【男女】'!I18</f>
        <v>0</v>
      </c>
      <c r="J19" s="255">
        <f>'公立計【男女】'!J18</f>
        <v>0</v>
      </c>
      <c r="K19" s="256">
        <f>'公立計【男女】'!K18</f>
        <v>44</v>
      </c>
      <c r="L19" s="256">
        <f>M19+N19</f>
        <v>8</v>
      </c>
      <c r="M19" s="257">
        <f>'公立計【男女】'!M18</f>
        <v>7</v>
      </c>
      <c r="N19" s="255">
        <f>'公立計【男女】'!N18</f>
        <v>1</v>
      </c>
      <c r="O19" s="256">
        <f>'公立計【男女】'!O18</f>
        <v>13</v>
      </c>
      <c r="P19" s="228">
        <f>'公立計【男女】'!P18</f>
        <v>94</v>
      </c>
      <c r="Q19" s="258">
        <f>'公立計【男女】'!Q18</f>
        <v>4</v>
      </c>
      <c r="R19" s="256">
        <f>'公立計【男女】'!R18</f>
        <v>35</v>
      </c>
      <c r="S19" s="256">
        <f>'公立計【男女】'!S18</f>
        <v>37</v>
      </c>
      <c r="T19" s="259">
        <f>'公立計【男女】'!T18</f>
        <v>0</v>
      </c>
      <c r="U19" s="260">
        <f>'公立計【男女】'!U18</f>
        <v>0</v>
      </c>
      <c r="V19" s="252">
        <f>'公立計【男女】'!V18</f>
        <v>0</v>
      </c>
    </row>
    <row r="20" spans="2:22" ht="13.5">
      <c r="B20" s="251" t="s">
        <v>11</v>
      </c>
      <c r="C20" s="252">
        <f t="shared" si="2"/>
        <v>13</v>
      </c>
      <c r="D20" s="253">
        <f t="shared" si="5"/>
        <v>2</v>
      </c>
      <c r="E20" s="257">
        <f>'公立計【男女】'!E19</f>
        <v>2</v>
      </c>
      <c r="F20" s="254">
        <f>'公立計【男女】'!F19</f>
        <v>0</v>
      </c>
      <c r="G20" s="254">
        <f>'公立計【男女】'!G19</f>
        <v>0</v>
      </c>
      <c r="H20" s="254">
        <f>'公立計【男女】'!H19</f>
        <v>0</v>
      </c>
      <c r="I20" s="254">
        <f>'公立計【男女】'!I19</f>
        <v>0</v>
      </c>
      <c r="J20" s="255">
        <f>'公立計【男女】'!J19</f>
        <v>0</v>
      </c>
      <c r="K20" s="256">
        <f>'公立計【男女】'!K19</f>
        <v>0</v>
      </c>
      <c r="L20" s="256">
        <f>M20+N20</f>
        <v>0</v>
      </c>
      <c r="M20" s="257">
        <f>'公立計【男女】'!M19</f>
        <v>0</v>
      </c>
      <c r="N20" s="255">
        <f>'公立計【男女】'!N19</f>
        <v>0</v>
      </c>
      <c r="O20" s="256">
        <f>'公立計【男女】'!O19</f>
        <v>1</v>
      </c>
      <c r="P20" s="228">
        <f>'公立計【男女】'!P19</f>
        <v>7</v>
      </c>
      <c r="Q20" s="258">
        <f>'公立計【男女】'!Q19</f>
        <v>1</v>
      </c>
      <c r="R20" s="256">
        <f>'公立計【男女】'!R19</f>
        <v>0</v>
      </c>
      <c r="S20" s="256">
        <f>'公立計【男女】'!S19</f>
        <v>2</v>
      </c>
      <c r="T20" s="259">
        <f>'公立計【男女】'!T19</f>
        <v>0</v>
      </c>
      <c r="U20" s="260">
        <f>'公立計【男女】'!U19</f>
        <v>0</v>
      </c>
      <c r="V20" s="252">
        <f>'公立計【男女】'!V19</f>
        <v>0</v>
      </c>
    </row>
    <row r="21" spans="2:22" ht="13.5">
      <c r="B21" s="251" t="s">
        <v>12</v>
      </c>
      <c r="C21" s="252">
        <f t="shared" si="2"/>
        <v>20</v>
      </c>
      <c r="D21" s="253">
        <f t="shared" si="5"/>
        <v>0</v>
      </c>
      <c r="E21" s="257">
        <f>'公立計【男女】'!E20</f>
        <v>0</v>
      </c>
      <c r="F21" s="254">
        <f>'公立計【男女】'!F20</f>
        <v>0</v>
      </c>
      <c r="G21" s="254">
        <f>'公立計【男女】'!G20</f>
        <v>0</v>
      </c>
      <c r="H21" s="254">
        <f>'公立計【男女】'!H20</f>
        <v>0</v>
      </c>
      <c r="I21" s="254">
        <f>'公立計【男女】'!I20</f>
        <v>0</v>
      </c>
      <c r="J21" s="255">
        <f>'公立計【男女】'!J20</f>
        <v>0</v>
      </c>
      <c r="K21" s="256">
        <f>'公立計【男女】'!K20</f>
        <v>1</v>
      </c>
      <c r="L21" s="256">
        <f>M21+N21</f>
        <v>0</v>
      </c>
      <c r="M21" s="257">
        <f>'公立計【男女】'!M20</f>
        <v>0</v>
      </c>
      <c r="N21" s="255">
        <f>'公立計【男女】'!N20</f>
        <v>0</v>
      </c>
      <c r="O21" s="256">
        <f>'公立計【男女】'!O20</f>
        <v>3</v>
      </c>
      <c r="P21" s="228">
        <f>'公立計【男女】'!P20</f>
        <v>10</v>
      </c>
      <c r="Q21" s="258">
        <f>'公立計【男女】'!Q20</f>
        <v>5</v>
      </c>
      <c r="R21" s="256">
        <f>'公立計【男女】'!R20</f>
        <v>0</v>
      </c>
      <c r="S21" s="256">
        <f>'公立計【男女】'!S20</f>
        <v>1</v>
      </c>
      <c r="T21" s="259">
        <f>'公立計【男女】'!T20</f>
        <v>0</v>
      </c>
      <c r="U21" s="260">
        <f>'公立計【男女】'!U20</f>
        <v>0</v>
      </c>
      <c r="V21" s="252">
        <f>'公立計【男女】'!V20</f>
        <v>0</v>
      </c>
    </row>
    <row r="22" spans="2:22" ht="13.5">
      <c r="B22" s="251" t="s">
        <v>13</v>
      </c>
      <c r="C22" s="252">
        <f t="shared" si="2"/>
        <v>16</v>
      </c>
      <c r="D22" s="253">
        <f t="shared" si="5"/>
        <v>1</v>
      </c>
      <c r="E22" s="257">
        <f>'公立計【男女】'!E21</f>
        <v>1</v>
      </c>
      <c r="F22" s="254">
        <f>'公立計【男女】'!F21</f>
        <v>0</v>
      </c>
      <c r="G22" s="254">
        <f>'公立計【男女】'!G21</f>
        <v>0</v>
      </c>
      <c r="H22" s="254">
        <f>'公立計【男女】'!H21</f>
        <v>0</v>
      </c>
      <c r="I22" s="254">
        <f>'公立計【男女】'!I21</f>
        <v>0</v>
      </c>
      <c r="J22" s="255">
        <f>'公立計【男女】'!J21</f>
        <v>0</v>
      </c>
      <c r="K22" s="256">
        <f>'公立計【男女】'!K21</f>
        <v>1</v>
      </c>
      <c r="L22" s="256">
        <f>M22+N22</f>
        <v>0</v>
      </c>
      <c r="M22" s="257">
        <f>'公立計【男女】'!M21</f>
        <v>0</v>
      </c>
      <c r="N22" s="255">
        <f>'公立計【男女】'!N21</f>
        <v>0</v>
      </c>
      <c r="O22" s="256">
        <f>'公立計【男女】'!O21</f>
        <v>1</v>
      </c>
      <c r="P22" s="228">
        <f>'公立計【男女】'!P21</f>
        <v>8</v>
      </c>
      <c r="Q22" s="258">
        <f>'公立計【男女】'!Q21</f>
        <v>2</v>
      </c>
      <c r="R22" s="256">
        <f>'公立計【男女】'!R21</f>
        <v>0</v>
      </c>
      <c r="S22" s="256">
        <f>'公立計【男女】'!S21</f>
        <v>3</v>
      </c>
      <c r="T22" s="259">
        <f>'公立計【男女】'!T21</f>
        <v>0</v>
      </c>
      <c r="U22" s="260">
        <f>'公立計【男女】'!U21</f>
        <v>0</v>
      </c>
      <c r="V22" s="252">
        <f>'公立計【男女】'!V21</f>
        <v>0</v>
      </c>
    </row>
    <row r="23" spans="2:22" ht="14.25" thickBot="1">
      <c r="B23" s="273" t="s">
        <v>14</v>
      </c>
      <c r="C23" s="274">
        <f t="shared" si="2"/>
        <v>16</v>
      </c>
      <c r="D23" s="275">
        <f t="shared" si="5"/>
        <v>0</v>
      </c>
      <c r="E23" s="276">
        <f>'公立計【男女】'!E22</f>
        <v>0</v>
      </c>
      <c r="F23" s="277">
        <f>'公立計【男女】'!F22</f>
        <v>0</v>
      </c>
      <c r="G23" s="277">
        <f>'公立計【男女】'!G22</f>
        <v>0</v>
      </c>
      <c r="H23" s="277">
        <f>'公立計【男女】'!H22</f>
        <v>0</v>
      </c>
      <c r="I23" s="277">
        <f>'公立計【男女】'!I22</f>
        <v>0</v>
      </c>
      <c r="J23" s="278">
        <f>'公立計【男女】'!J22</f>
        <v>0</v>
      </c>
      <c r="K23" s="279">
        <f>'公立計【男女】'!K22</f>
        <v>1</v>
      </c>
      <c r="L23" s="279">
        <f>M23+N23</f>
        <v>0</v>
      </c>
      <c r="M23" s="276">
        <f>'公立計【男女】'!M22</f>
        <v>0</v>
      </c>
      <c r="N23" s="278">
        <f>'公立計【男女】'!N22</f>
        <v>0</v>
      </c>
      <c r="O23" s="279">
        <f>'公立計【男女】'!O22</f>
        <v>4</v>
      </c>
      <c r="P23" s="280">
        <f>'公立計【男女】'!P22</f>
        <v>5</v>
      </c>
      <c r="Q23" s="281">
        <f>'公立計【男女】'!Q22</f>
        <v>0</v>
      </c>
      <c r="R23" s="279">
        <f>'公立計【男女】'!R22</f>
        <v>5</v>
      </c>
      <c r="S23" s="279">
        <f>'公立計【男女】'!S22</f>
        <v>1</v>
      </c>
      <c r="T23" s="282">
        <f>'公立計【男女】'!T22</f>
        <v>0</v>
      </c>
      <c r="U23" s="283">
        <f>'公立計【男女】'!U22</f>
        <v>0</v>
      </c>
      <c r="V23" s="274">
        <f>'公立計【男女】'!V22</f>
        <v>0</v>
      </c>
    </row>
    <row r="24" ht="13.5">
      <c r="B24" s="284"/>
    </row>
    <row r="25" spans="2:22" ht="14.25" thickBot="1">
      <c r="B25" s="285" t="s">
        <v>17</v>
      </c>
      <c r="U25" s="231"/>
      <c r="V25" s="231"/>
    </row>
    <row r="26" spans="2:22" ht="13.5">
      <c r="B26" s="239" t="s">
        <v>9</v>
      </c>
      <c r="C26" s="286">
        <f>D26+K26+L26+O26+P26+Q26+R26+S26+T26</f>
        <v>100</v>
      </c>
      <c r="D26" s="287">
        <f aca="true" t="shared" si="8" ref="D26:D43">IF($C6&lt;&gt;0,D6/$C6*100,0)</f>
        <v>66.6593886462882</v>
      </c>
      <c r="E26" s="288">
        <f aca="true" t="shared" si="9" ref="E26:V40">IF($C6&lt;&gt;0,E6/$C6*100,0)</f>
        <v>61.67248908296943</v>
      </c>
      <c r="F26" s="289">
        <f t="shared" si="9"/>
        <v>4.524017467248909</v>
      </c>
      <c r="G26" s="288">
        <f t="shared" si="9"/>
        <v>0.017467248908296942</v>
      </c>
      <c r="H26" s="289">
        <f t="shared" si="9"/>
        <v>0.004366812227074236</v>
      </c>
      <c r="I26" s="288">
        <f t="shared" si="9"/>
        <v>0.4410480349344978</v>
      </c>
      <c r="J26" s="290">
        <f t="shared" si="9"/>
        <v>0</v>
      </c>
      <c r="K26" s="291">
        <f t="shared" si="9"/>
        <v>13.358078602620088</v>
      </c>
      <c r="L26" s="291">
        <f t="shared" si="9"/>
        <v>5.366812227074236</v>
      </c>
      <c r="M26" s="292">
        <f t="shared" si="9"/>
        <v>1.9563318777292578</v>
      </c>
      <c r="N26" s="290">
        <f t="shared" si="9"/>
        <v>3.4104803493449785</v>
      </c>
      <c r="O26" s="291">
        <f t="shared" si="9"/>
        <v>0.2707423580786026</v>
      </c>
      <c r="P26" s="292">
        <f t="shared" si="9"/>
        <v>7.890829694323144</v>
      </c>
      <c r="Q26" s="293">
        <f t="shared" si="9"/>
        <v>0.026200873362445413</v>
      </c>
      <c r="R26" s="291">
        <f t="shared" si="9"/>
        <v>0.48908296943231444</v>
      </c>
      <c r="S26" s="291">
        <f t="shared" si="9"/>
        <v>5.930131004366812</v>
      </c>
      <c r="T26" s="294">
        <f t="shared" si="9"/>
        <v>0.008733624454148471</v>
      </c>
      <c r="U26" s="295">
        <f t="shared" si="9"/>
        <v>0.008733624454148471</v>
      </c>
      <c r="V26" s="296">
        <f t="shared" si="9"/>
        <v>0</v>
      </c>
    </row>
    <row r="27" spans="2:22" ht="13.5">
      <c r="B27" s="557" t="s">
        <v>66</v>
      </c>
      <c r="C27" s="297">
        <f aca="true" t="shared" si="10" ref="C27:C37">D27+K27+L27+O27+P27+Q27+R27+S27+T27</f>
        <v>100</v>
      </c>
      <c r="D27" s="298">
        <f t="shared" si="8"/>
        <v>70.2128783476837</v>
      </c>
      <c r="E27" s="299">
        <f aca="true" t="shared" si="11" ref="E27:S27">IF($C7&lt;&gt;0,E7/$C7*100,0)</f>
        <v>65.51687707992183</v>
      </c>
      <c r="F27" s="300">
        <f t="shared" si="11"/>
        <v>4.611483809624425</v>
      </c>
      <c r="G27" s="299">
        <f t="shared" si="11"/>
        <v>0.01584702340077122</v>
      </c>
      <c r="H27" s="300">
        <f t="shared" si="11"/>
        <v>0</v>
      </c>
      <c r="I27" s="299">
        <f t="shared" si="11"/>
        <v>0.06867043473667529</v>
      </c>
      <c r="J27" s="301">
        <f t="shared" si="11"/>
        <v>0</v>
      </c>
      <c r="K27" s="302">
        <f t="shared" si="11"/>
        <v>12.820241931223919</v>
      </c>
      <c r="L27" s="302">
        <f t="shared" si="11"/>
        <v>5.271776451323226</v>
      </c>
      <c r="M27" s="303">
        <f t="shared" si="11"/>
        <v>1.854101737890233</v>
      </c>
      <c r="N27" s="301">
        <f t="shared" si="11"/>
        <v>3.4176747134329934</v>
      </c>
      <c r="O27" s="302">
        <f t="shared" si="11"/>
        <v>0.22714066874438749</v>
      </c>
      <c r="P27" s="303">
        <f t="shared" si="11"/>
        <v>4.880883207437536</v>
      </c>
      <c r="Q27" s="304">
        <f t="shared" si="11"/>
        <v>0.005282341133590407</v>
      </c>
      <c r="R27" s="302">
        <f t="shared" si="11"/>
        <v>0.4912577254239079</v>
      </c>
      <c r="S27" s="302">
        <f t="shared" si="11"/>
        <v>6.079974644762559</v>
      </c>
      <c r="T27" s="305">
        <f t="shared" si="9"/>
        <v>0.010564682267180815</v>
      </c>
      <c r="U27" s="306">
        <f t="shared" si="9"/>
        <v>0.005282341133590407</v>
      </c>
      <c r="V27" s="307">
        <f t="shared" si="9"/>
        <v>0</v>
      </c>
    </row>
    <row r="28" spans="2:22" ht="13.5">
      <c r="B28" s="557" t="s">
        <v>67</v>
      </c>
      <c r="C28" s="297">
        <f t="shared" si="10"/>
        <v>100</v>
      </c>
      <c r="D28" s="298">
        <f t="shared" si="8"/>
        <v>23.948220064724918</v>
      </c>
      <c r="E28" s="299">
        <f t="shared" si="9"/>
        <v>20.711974110032365</v>
      </c>
      <c r="F28" s="300">
        <f t="shared" si="9"/>
        <v>3.2362459546925564</v>
      </c>
      <c r="G28" s="299">
        <f t="shared" si="9"/>
        <v>0</v>
      </c>
      <c r="H28" s="300">
        <f t="shared" si="9"/>
        <v>0</v>
      </c>
      <c r="I28" s="299">
        <f t="shared" si="9"/>
        <v>0</v>
      </c>
      <c r="J28" s="301">
        <f t="shared" si="9"/>
        <v>0</v>
      </c>
      <c r="K28" s="302">
        <f t="shared" si="9"/>
        <v>25.5663430420712</v>
      </c>
      <c r="L28" s="302">
        <f t="shared" si="9"/>
        <v>1.6181229773462782</v>
      </c>
      <c r="M28" s="303">
        <f t="shared" si="9"/>
        <v>0.3236245954692557</v>
      </c>
      <c r="N28" s="301">
        <f t="shared" si="9"/>
        <v>1.2944983818770228</v>
      </c>
      <c r="O28" s="302">
        <f t="shared" si="9"/>
        <v>0</v>
      </c>
      <c r="P28" s="303">
        <f t="shared" si="9"/>
        <v>44.336569579288025</v>
      </c>
      <c r="Q28" s="304">
        <f t="shared" si="9"/>
        <v>0</v>
      </c>
      <c r="R28" s="302">
        <f t="shared" si="9"/>
        <v>0.3236245954692557</v>
      </c>
      <c r="S28" s="302">
        <f t="shared" si="9"/>
        <v>4.207119741100324</v>
      </c>
      <c r="T28" s="305">
        <f t="shared" si="9"/>
        <v>0</v>
      </c>
      <c r="U28" s="306">
        <f t="shared" si="9"/>
        <v>0</v>
      </c>
      <c r="V28" s="307">
        <f t="shared" si="9"/>
        <v>0</v>
      </c>
    </row>
    <row r="29" spans="2:22" ht="13.5">
      <c r="B29" s="557" t="s">
        <v>68</v>
      </c>
      <c r="C29" s="297">
        <f t="shared" si="10"/>
        <v>99.99999999999999</v>
      </c>
      <c r="D29" s="298">
        <f t="shared" si="8"/>
        <v>24.444444444444443</v>
      </c>
      <c r="E29" s="299">
        <f t="shared" si="9"/>
        <v>20.925925925925924</v>
      </c>
      <c r="F29" s="300">
        <f t="shared" si="9"/>
        <v>3.3333333333333335</v>
      </c>
      <c r="G29" s="299">
        <f t="shared" si="9"/>
        <v>0.1851851851851852</v>
      </c>
      <c r="H29" s="300">
        <f t="shared" si="9"/>
        <v>0</v>
      </c>
      <c r="I29" s="299">
        <f t="shared" si="9"/>
        <v>0</v>
      </c>
      <c r="J29" s="301">
        <f t="shared" si="9"/>
        <v>0</v>
      </c>
      <c r="K29" s="302">
        <f t="shared" si="9"/>
        <v>17.037037037037038</v>
      </c>
      <c r="L29" s="302">
        <f t="shared" si="9"/>
        <v>0.7407407407407408</v>
      </c>
      <c r="M29" s="303">
        <f t="shared" si="9"/>
        <v>0.5555555555555556</v>
      </c>
      <c r="N29" s="301">
        <f t="shared" si="9"/>
        <v>0.1851851851851852</v>
      </c>
      <c r="O29" s="302">
        <f t="shared" si="9"/>
        <v>1.2962962962962963</v>
      </c>
      <c r="P29" s="303">
        <f t="shared" si="9"/>
        <v>55.18518518518518</v>
      </c>
      <c r="Q29" s="304">
        <f t="shared" si="9"/>
        <v>0</v>
      </c>
      <c r="R29" s="302">
        <f t="shared" si="9"/>
        <v>0</v>
      </c>
      <c r="S29" s="302">
        <f t="shared" si="9"/>
        <v>1.2962962962962963</v>
      </c>
      <c r="T29" s="305">
        <f t="shared" si="9"/>
        <v>0</v>
      </c>
      <c r="U29" s="306">
        <f t="shared" si="9"/>
        <v>0</v>
      </c>
      <c r="V29" s="307">
        <f t="shared" si="9"/>
        <v>0</v>
      </c>
    </row>
    <row r="30" spans="2:22" ht="13.5">
      <c r="B30" s="557" t="s">
        <v>69</v>
      </c>
      <c r="C30" s="297">
        <f t="shared" si="10"/>
        <v>99.99999999999999</v>
      </c>
      <c r="D30" s="298">
        <f t="shared" si="8"/>
        <v>38.35616438356164</v>
      </c>
      <c r="E30" s="299">
        <f t="shared" si="9"/>
        <v>26.027397260273972</v>
      </c>
      <c r="F30" s="300">
        <f t="shared" si="9"/>
        <v>12.32876712328767</v>
      </c>
      <c r="G30" s="299">
        <f t="shared" si="9"/>
        <v>0</v>
      </c>
      <c r="H30" s="300">
        <f t="shared" si="9"/>
        <v>0</v>
      </c>
      <c r="I30" s="299">
        <f t="shared" si="9"/>
        <v>0</v>
      </c>
      <c r="J30" s="301">
        <f t="shared" si="9"/>
        <v>0</v>
      </c>
      <c r="K30" s="302">
        <f t="shared" si="9"/>
        <v>26.027397260273972</v>
      </c>
      <c r="L30" s="302">
        <f t="shared" si="9"/>
        <v>0</v>
      </c>
      <c r="M30" s="303">
        <f t="shared" si="9"/>
        <v>0</v>
      </c>
      <c r="N30" s="301">
        <f t="shared" si="9"/>
        <v>0</v>
      </c>
      <c r="O30" s="302">
        <f t="shared" si="9"/>
        <v>0.228310502283105</v>
      </c>
      <c r="P30" s="303">
        <f t="shared" si="9"/>
        <v>32.42009132420091</v>
      </c>
      <c r="Q30" s="304">
        <f t="shared" si="9"/>
        <v>0</v>
      </c>
      <c r="R30" s="302">
        <f t="shared" si="9"/>
        <v>0.91324200913242</v>
      </c>
      <c r="S30" s="302">
        <f t="shared" si="9"/>
        <v>2.054794520547945</v>
      </c>
      <c r="T30" s="305">
        <f t="shared" si="9"/>
        <v>0</v>
      </c>
      <c r="U30" s="306">
        <f t="shared" si="9"/>
        <v>0</v>
      </c>
      <c r="V30" s="307">
        <f t="shared" si="9"/>
        <v>0</v>
      </c>
    </row>
    <row r="31" spans="2:22" ht="13.5">
      <c r="B31" s="557" t="s">
        <v>70</v>
      </c>
      <c r="C31" s="297">
        <f t="shared" si="10"/>
        <v>100</v>
      </c>
      <c r="D31" s="298">
        <f t="shared" si="8"/>
        <v>27.848101265822784</v>
      </c>
      <c r="E31" s="299">
        <f t="shared" si="9"/>
        <v>24.050632911392405</v>
      </c>
      <c r="F31" s="300">
        <f t="shared" si="9"/>
        <v>1.2658227848101267</v>
      </c>
      <c r="G31" s="299">
        <f t="shared" si="9"/>
        <v>0</v>
      </c>
      <c r="H31" s="300">
        <f t="shared" si="9"/>
        <v>0</v>
      </c>
      <c r="I31" s="299">
        <f t="shared" si="9"/>
        <v>2.5316455696202533</v>
      </c>
      <c r="J31" s="301">
        <f t="shared" si="9"/>
        <v>0</v>
      </c>
      <c r="K31" s="302">
        <f t="shared" si="9"/>
        <v>25.31645569620253</v>
      </c>
      <c r="L31" s="302">
        <f t="shared" si="9"/>
        <v>0</v>
      </c>
      <c r="M31" s="303">
        <f t="shared" si="9"/>
        <v>0</v>
      </c>
      <c r="N31" s="301">
        <f t="shared" si="9"/>
        <v>0</v>
      </c>
      <c r="O31" s="302">
        <f t="shared" si="9"/>
        <v>7.59493670886076</v>
      </c>
      <c r="P31" s="303">
        <f t="shared" si="9"/>
        <v>36.708860759493675</v>
      </c>
      <c r="Q31" s="304">
        <f t="shared" si="9"/>
        <v>0</v>
      </c>
      <c r="R31" s="302">
        <f t="shared" si="9"/>
        <v>1.2658227848101267</v>
      </c>
      <c r="S31" s="302">
        <f t="shared" si="9"/>
        <v>1.2658227848101267</v>
      </c>
      <c r="T31" s="305">
        <f t="shared" si="9"/>
        <v>0</v>
      </c>
      <c r="U31" s="306">
        <f t="shared" si="9"/>
        <v>0</v>
      </c>
      <c r="V31" s="307">
        <f t="shared" si="9"/>
        <v>0</v>
      </c>
    </row>
    <row r="32" spans="2:22" ht="13.5">
      <c r="B32" s="557" t="s">
        <v>71</v>
      </c>
      <c r="C32" s="297">
        <f t="shared" si="10"/>
        <v>100</v>
      </c>
      <c r="D32" s="298">
        <f t="shared" si="8"/>
        <v>0</v>
      </c>
      <c r="E32" s="299">
        <f t="shared" si="9"/>
        <v>0</v>
      </c>
      <c r="F32" s="300">
        <f t="shared" si="9"/>
        <v>0</v>
      </c>
      <c r="G32" s="299">
        <f t="shared" si="9"/>
        <v>0</v>
      </c>
      <c r="H32" s="300">
        <f t="shared" si="9"/>
        <v>0</v>
      </c>
      <c r="I32" s="299">
        <f t="shared" si="9"/>
        <v>0</v>
      </c>
      <c r="J32" s="301">
        <f t="shared" si="9"/>
        <v>0</v>
      </c>
      <c r="K32" s="302">
        <f t="shared" si="9"/>
        <v>33.33333333333333</v>
      </c>
      <c r="L32" s="302">
        <f t="shared" si="9"/>
        <v>0</v>
      </c>
      <c r="M32" s="303">
        <f t="shared" si="9"/>
        <v>0</v>
      </c>
      <c r="N32" s="301">
        <f t="shared" si="9"/>
        <v>0</v>
      </c>
      <c r="O32" s="302">
        <f t="shared" si="9"/>
        <v>0</v>
      </c>
      <c r="P32" s="303">
        <f t="shared" si="9"/>
        <v>60</v>
      </c>
      <c r="Q32" s="304">
        <f t="shared" si="9"/>
        <v>0</v>
      </c>
      <c r="R32" s="302">
        <f t="shared" si="9"/>
        <v>0</v>
      </c>
      <c r="S32" s="302">
        <f t="shared" si="9"/>
        <v>6.666666666666667</v>
      </c>
      <c r="T32" s="305">
        <f t="shared" si="9"/>
        <v>0</v>
      </c>
      <c r="U32" s="306">
        <f t="shared" si="9"/>
        <v>0</v>
      </c>
      <c r="V32" s="307">
        <f t="shared" si="9"/>
        <v>0</v>
      </c>
    </row>
    <row r="33" spans="2:22" ht="13.5">
      <c r="B33" s="557" t="s">
        <v>72</v>
      </c>
      <c r="C33" s="297">
        <f t="shared" si="10"/>
        <v>100</v>
      </c>
      <c r="D33" s="298">
        <f t="shared" si="8"/>
        <v>92.47311827956989</v>
      </c>
      <c r="E33" s="299">
        <f t="shared" si="9"/>
        <v>0</v>
      </c>
      <c r="F33" s="300">
        <f t="shared" si="9"/>
        <v>0</v>
      </c>
      <c r="G33" s="299">
        <f t="shared" si="9"/>
        <v>0</v>
      </c>
      <c r="H33" s="300">
        <f t="shared" si="9"/>
        <v>1.0752688172043012</v>
      </c>
      <c r="I33" s="299">
        <f t="shared" si="9"/>
        <v>91.39784946236558</v>
      </c>
      <c r="J33" s="301">
        <f t="shared" si="9"/>
        <v>0</v>
      </c>
      <c r="K33" s="302">
        <f t="shared" si="9"/>
        <v>2.1505376344086025</v>
      </c>
      <c r="L33" s="302">
        <f t="shared" si="9"/>
        <v>0</v>
      </c>
      <c r="M33" s="303">
        <f t="shared" si="9"/>
        <v>0</v>
      </c>
      <c r="N33" s="301">
        <f t="shared" si="9"/>
        <v>0</v>
      </c>
      <c r="O33" s="302">
        <f t="shared" si="9"/>
        <v>0</v>
      </c>
      <c r="P33" s="303">
        <f t="shared" si="9"/>
        <v>1.0752688172043012</v>
      </c>
      <c r="Q33" s="304">
        <f t="shared" si="9"/>
        <v>0</v>
      </c>
      <c r="R33" s="302">
        <f t="shared" si="9"/>
        <v>0</v>
      </c>
      <c r="S33" s="302">
        <f t="shared" si="9"/>
        <v>4.301075268817205</v>
      </c>
      <c r="T33" s="305">
        <f t="shared" si="9"/>
        <v>0</v>
      </c>
      <c r="U33" s="306">
        <f t="shared" si="9"/>
        <v>0</v>
      </c>
      <c r="V33" s="307">
        <f t="shared" si="9"/>
        <v>0</v>
      </c>
    </row>
    <row r="34" spans="2:22" ht="13.5">
      <c r="B34" s="557" t="s">
        <v>73</v>
      </c>
      <c r="C34" s="297">
        <f t="shared" si="10"/>
        <v>100</v>
      </c>
      <c r="D34" s="298">
        <f t="shared" si="8"/>
        <v>47.2972972972973</v>
      </c>
      <c r="E34" s="299">
        <f t="shared" si="9"/>
        <v>39.189189189189186</v>
      </c>
      <c r="F34" s="300">
        <f t="shared" si="9"/>
        <v>8.108108108108109</v>
      </c>
      <c r="G34" s="299">
        <f t="shared" si="9"/>
        <v>0</v>
      </c>
      <c r="H34" s="300">
        <f t="shared" si="9"/>
        <v>0</v>
      </c>
      <c r="I34" s="299">
        <f t="shared" si="9"/>
        <v>0</v>
      </c>
      <c r="J34" s="301">
        <f t="shared" si="9"/>
        <v>0</v>
      </c>
      <c r="K34" s="302">
        <f t="shared" si="9"/>
        <v>28.37837837837838</v>
      </c>
      <c r="L34" s="302">
        <f t="shared" si="9"/>
        <v>0</v>
      </c>
      <c r="M34" s="303">
        <f t="shared" si="9"/>
        <v>0</v>
      </c>
      <c r="N34" s="301">
        <f t="shared" si="9"/>
        <v>0</v>
      </c>
      <c r="O34" s="302">
        <f t="shared" si="9"/>
        <v>0</v>
      </c>
      <c r="P34" s="303">
        <f t="shared" si="9"/>
        <v>21.62162162162162</v>
      </c>
      <c r="Q34" s="304">
        <f t="shared" si="9"/>
        <v>0</v>
      </c>
      <c r="R34" s="302">
        <f t="shared" si="9"/>
        <v>1.3513513513513513</v>
      </c>
      <c r="S34" s="302">
        <f t="shared" si="9"/>
        <v>1.3513513513513513</v>
      </c>
      <c r="T34" s="305">
        <f t="shared" si="9"/>
        <v>0</v>
      </c>
      <c r="U34" s="306">
        <f t="shared" si="9"/>
        <v>0</v>
      </c>
      <c r="V34" s="307">
        <f t="shared" si="9"/>
        <v>0</v>
      </c>
    </row>
    <row r="35" spans="2:22" ht="13.5">
      <c r="B35" s="557" t="s">
        <v>74</v>
      </c>
      <c r="C35" s="297">
        <f t="shared" si="10"/>
        <v>100</v>
      </c>
      <c r="D35" s="298">
        <f t="shared" si="8"/>
        <v>21.052631578947366</v>
      </c>
      <c r="E35" s="299">
        <f t="shared" si="9"/>
        <v>10.526315789473683</v>
      </c>
      <c r="F35" s="300">
        <f t="shared" si="9"/>
        <v>10.526315789473683</v>
      </c>
      <c r="G35" s="299">
        <f t="shared" si="9"/>
        <v>0</v>
      </c>
      <c r="H35" s="300">
        <f t="shared" si="9"/>
        <v>0</v>
      </c>
      <c r="I35" s="299">
        <f t="shared" si="9"/>
        <v>0</v>
      </c>
      <c r="J35" s="301">
        <f t="shared" si="9"/>
        <v>0</v>
      </c>
      <c r="K35" s="302">
        <f t="shared" si="9"/>
        <v>0</v>
      </c>
      <c r="L35" s="302">
        <f t="shared" si="9"/>
        <v>15.789473684210526</v>
      </c>
      <c r="M35" s="303">
        <f t="shared" si="9"/>
        <v>15.789473684210526</v>
      </c>
      <c r="N35" s="301">
        <f t="shared" si="9"/>
        <v>0</v>
      </c>
      <c r="O35" s="302">
        <f t="shared" si="9"/>
        <v>0</v>
      </c>
      <c r="P35" s="303">
        <f t="shared" si="9"/>
        <v>63.1578947368421</v>
      </c>
      <c r="Q35" s="304">
        <f t="shared" si="9"/>
        <v>0</v>
      </c>
      <c r="R35" s="302">
        <f t="shared" si="9"/>
        <v>0</v>
      </c>
      <c r="S35" s="302">
        <f t="shared" si="9"/>
        <v>0</v>
      </c>
      <c r="T35" s="305">
        <f t="shared" si="9"/>
        <v>0</v>
      </c>
      <c r="U35" s="306">
        <f t="shared" si="9"/>
        <v>0</v>
      </c>
      <c r="V35" s="307">
        <f t="shared" si="9"/>
        <v>0</v>
      </c>
    </row>
    <row r="36" spans="2:22" ht="13.5">
      <c r="B36" s="557" t="s">
        <v>65</v>
      </c>
      <c r="C36" s="297">
        <f t="shared" si="10"/>
        <v>100</v>
      </c>
      <c r="D36" s="298">
        <f t="shared" si="8"/>
        <v>74.0011580775912</v>
      </c>
      <c r="E36" s="299">
        <f t="shared" si="9"/>
        <v>72.0903300521135</v>
      </c>
      <c r="F36" s="300">
        <f t="shared" si="9"/>
        <v>1.8529241459177763</v>
      </c>
      <c r="G36" s="299">
        <f t="shared" si="9"/>
        <v>0</v>
      </c>
      <c r="H36" s="300">
        <f t="shared" si="9"/>
        <v>0</v>
      </c>
      <c r="I36" s="299">
        <f t="shared" si="9"/>
        <v>0.05790387955993051</v>
      </c>
      <c r="J36" s="301">
        <f t="shared" si="9"/>
        <v>0</v>
      </c>
      <c r="K36" s="302">
        <f t="shared" si="9"/>
        <v>3.821656050955414</v>
      </c>
      <c r="L36" s="302">
        <f t="shared" si="9"/>
        <v>12.680949623624782</v>
      </c>
      <c r="M36" s="303">
        <f t="shared" si="9"/>
        <v>5.211349160393746</v>
      </c>
      <c r="N36" s="301">
        <f t="shared" si="9"/>
        <v>7.469600463231036</v>
      </c>
      <c r="O36" s="302">
        <f t="shared" si="9"/>
        <v>0</v>
      </c>
      <c r="P36" s="303">
        <f t="shared" si="9"/>
        <v>2.25825130283729</v>
      </c>
      <c r="Q36" s="304">
        <f t="shared" si="9"/>
        <v>0.05790387955993051</v>
      </c>
      <c r="R36" s="302">
        <f t="shared" si="9"/>
        <v>0.11580775911986102</v>
      </c>
      <c r="S36" s="302">
        <f t="shared" si="9"/>
        <v>7.064273306311524</v>
      </c>
      <c r="T36" s="305">
        <f t="shared" si="9"/>
        <v>0</v>
      </c>
      <c r="U36" s="306">
        <f t="shared" si="9"/>
        <v>0</v>
      </c>
      <c r="V36" s="307">
        <f t="shared" si="9"/>
        <v>0</v>
      </c>
    </row>
    <row r="37" spans="2:22" ht="13.5">
      <c r="B37" s="557" t="s">
        <v>15</v>
      </c>
      <c r="C37" s="308">
        <f t="shared" si="10"/>
        <v>100</v>
      </c>
      <c r="D37" s="298">
        <f t="shared" si="8"/>
        <v>25.77777777777778</v>
      </c>
      <c r="E37" s="299">
        <f t="shared" si="9"/>
        <v>19.85185185185185</v>
      </c>
      <c r="F37" s="300">
        <f t="shared" si="9"/>
        <v>5.9259259259259265</v>
      </c>
      <c r="G37" s="299">
        <f t="shared" si="9"/>
        <v>0</v>
      </c>
      <c r="H37" s="300">
        <f t="shared" si="9"/>
        <v>0</v>
      </c>
      <c r="I37" s="299">
        <f t="shared" si="9"/>
        <v>0</v>
      </c>
      <c r="J37" s="301">
        <f t="shared" si="9"/>
        <v>0</v>
      </c>
      <c r="K37" s="302">
        <f t="shared" si="9"/>
        <v>34.51851851851852</v>
      </c>
      <c r="L37" s="302">
        <f t="shared" si="9"/>
        <v>0</v>
      </c>
      <c r="M37" s="303">
        <f t="shared" si="9"/>
        <v>0</v>
      </c>
      <c r="N37" s="301">
        <f t="shared" si="9"/>
        <v>0</v>
      </c>
      <c r="O37" s="302">
        <f t="shared" si="9"/>
        <v>0.7407407407407408</v>
      </c>
      <c r="P37" s="303">
        <f t="shared" si="9"/>
        <v>29.629629629629626</v>
      </c>
      <c r="Q37" s="304">
        <f t="shared" si="9"/>
        <v>0.5925925925925926</v>
      </c>
      <c r="R37" s="302">
        <f t="shared" si="9"/>
        <v>1.4814814814814816</v>
      </c>
      <c r="S37" s="302">
        <f t="shared" si="9"/>
        <v>7.2592592592592595</v>
      </c>
      <c r="T37" s="305">
        <f t="shared" si="9"/>
        <v>0</v>
      </c>
      <c r="U37" s="306">
        <f t="shared" si="9"/>
        <v>0.14814814814814814</v>
      </c>
      <c r="V37" s="307">
        <f t="shared" si="9"/>
        <v>0</v>
      </c>
    </row>
    <row r="38" spans="2:22" ht="13.5">
      <c r="B38" s="261" t="s">
        <v>16</v>
      </c>
      <c r="C38" s="297">
        <f aca="true" t="shared" si="12" ref="C38:C43">SUM(D38,K38,L38,O38,P38,Q38,R38,S38,T38)</f>
        <v>99.99999999999999</v>
      </c>
      <c r="D38" s="309">
        <f t="shared" si="8"/>
        <v>12.647058823529411</v>
      </c>
      <c r="E38" s="310">
        <f t="shared" si="9"/>
        <v>10</v>
      </c>
      <c r="F38" s="311">
        <f t="shared" si="9"/>
        <v>2.6470588235294117</v>
      </c>
      <c r="G38" s="310">
        <f t="shared" si="9"/>
        <v>0</v>
      </c>
      <c r="H38" s="311">
        <f t="shared" si="9"/>
        <v>0</v>
      </c>
      <c r="I38" s="310">
        <f t="shared" si="9"/>
        <v>0</v>
      </c>
      <c r="J38" s="312">
        <f t="shared" si="9"/>
        <v>0</v>
      </c>
      <c r="K38" s="313">
        <f t="shared" si="9"/>
        <v>13.823529411764707</v>
      </c>
      <c r="L38" s="313">
        <f t="shared" si="9"/>
        <v>2.3529411764705883</v>
      </c>
      <c r="M38" s="314">
        <f t="shared" si="9"/>
        <v>2.0588235294117645</v>
      </c>
      <c r="N38" s="312">
        <f t="shared" si="9"/>
        <v>0.29411764705882354</v>
      </c>
      <c r="O38" s="313">
        <f t="shared" si="9"/>
        <v>6.470588235294119</v>
      </c>
      <c r="P38" s="314">
        <f t="shared" si="9"/>
        <v>36.470588235294116</v>
      </c>
      <c r="Q38" s="315">
        <f t="shared" si="9"/>
        <v>3.5294117647058822</v>
      </c>
      <c r="R38" s="313">
        <f t="shared" si="9"/>
        <v>11.76470588235294</v>
      </c>
      <c r="S38" s="313">
        <f t="shared" si="9"/>
        <v>12.941176470588237</v>
      </c>
      <c r="T38" s="316">
        <f t="shared" si="9"/>
        <v>0</v>
      </c>
      <c r="U38" s="317">
        <f t="shared" si="9"/>
        <v>0</v>
      </c>
      <c r="V38" s="318">
        <f t="shared" si="9"/>
        <v>0</v>
      </c>
    </row>
    <row r="39" spans="2:22" ht="13.5">
      <c r="B39" s="251" t="s">
        <v>10</v>
      </c>
      <c r="C39" s="297">
        <f t="shared" si="12"/>
        <v>99.99999999999999</v>
      </c>
      <c r="D39" s="298">
        <f t="shared" si="8"/>
        <v>14.545454545454545</v>
      </c>
      <c r="E39" s="299">
        <f t="shared" si="9"/>
        <v>11.272727272727273</v>
      </c>
      <c r="F39" s="300">
        <f t="shared" si="9"/>
        <v>3.272727272727273</v>
      </c>
      <c r="G39" s="299">
        <f t="shared" si="9"/>
        <v>0</v>
      </c>
      <c r="H39" s="300">
        <f t="shared" si="9"/>
        <v>0</v>
      </c>
      <c r="I39" s="299">
        <f t="shared" si="9"/>
        <v>0</v>
      </c>
      <c r="J39" s="301">
        <f t="shared" si="9"/>
        <v>0</v>
      </c>
      <c r="K39" s="302">
        <f t="shared" si="9"/>
        <v>16</v>
      </c>
      <c r="L39" s="302">
        <f t="shared" si="9"/>
        <v>2.909090909090909</v>
      </c>
      <c r="M39" s="303">
        <f t="shared" si="9"/>
        <v>2.5454545454545454</v>
      </c>
      <c r="N39" s="301">
        <f t="shared" si="9"/>
        <v>0.36363636363636365</v>
      </c>
      <c r="O39" s="302">
        <f t="shared" si="9"/>
        <v>4.7272727272727275</v>
      </c>
      <c r="P39" s="303">
        <f t="shared" si="9"/>
        <v>34.18181818181818</v>
      </c>
      <c r="Q39" s="304">
        <f t="shared" si="9"/>
        <v>1.4545454545454546</v>
      </c>
      <c r="R39" s="302">
        <f t="shared" si="9"/>
        <v>12.727272727272727</v>
      </c>
      <c r="S39" s="302">
        <f t="shared" si="9"/>
        <v>13.454545454545455</v>
      </c>
      <c r="T39" s="305">
        <f t="shared" si="9"/>
        <v>0</v>
      </c>
      <c r="U39" s="306">
        <f t="shared" si="9"/>
        <v>0</v>
      </c>
      <c r="V39" s="307">
        <f t="shared" si="9"/>
        <v>0</v>
      </c>
    </row>
    <row r="40" spans="2:22" ht="13.5">
      <c r="B40" s="251" t="s">
        <v>11</v>
      </c>
      <c r="C40" s="297">
        <f t="shared" si="12"/>
        <v>100</v>
      </c>
      <c r="D40" s="298">
        <f t="shared" si="8"/>
        <v>15.384615384615385</v>
      </c>
      <c r="E40" s="299">
        <f t="shared" si="9"/>
        <v>15.384615384615385</v>
      </c>
      <c r="F40" s="300">
        <f t="shared" si="9"/>
        <v>0</v>
      </c>
      <c r="G40" s="299">
        <f t="shared" si="9"/>
        <v>0</v>
      </c>
      <c r="H40" s="300">
        <f t="shared" si="9"/>
        <v>0</v>
      </c>
      <c r="I40" s="299">
        <f t="shared" si="9"/>
        <v>0</v>
      </c>
      <c r="J40" s="301">
        <f t="shared" si="9"/>
        <v>0</v>
      </c>
      <c r="K40" s="302">
        <f t="shared" si="9"/>
        <v>0</v>
      </c>
      <c r="L40" s="302">
        <f t="shared" si="9"/>
        <v>0</v>
      </c>
      <c r="M40" s="303">
        <f t="shared" si="9"/>
        <v>0</v>
      </c>
      <c r="N40" s="301">
        <f t="shared" si="9"/>
        <v>0</v>
      </c>
      <c r="O40" s="302">
        <f t="shared" si="9"/>
        <v>7.6923076923076925</v>
      </c>
      <c r="P40" s="303">
        <f t="shared" si="9"/>
        <v>53.84615384615385</v>
      </c>
      <c r="Q40" s="304">
        <f t="shared" si="9"/>
        <v>7.6923076923076925</v>
      </c>
      <c r="R40" s="302">
        <f t="shared" si="9"/>
        <v>0</v>
      </c>
      <c r="S40" s="302">
        <f t="shared" si="9"/>
        <v>15.384615384615385</v>
      </c>
      <c r="T40" s="305">
        <f t="shared" si="9"/>
        <v>0</v>
      </c>
      <c r="U40" s="306">
        <f t="shared" si="9"/>
        <v>0</v>
      </c>
      <c r="V40" s="307">
        <f t="shared" si="9"/>
        <v>0</v>
      </c>
    </row>
    <row r="41" spans="2:22" ht="13.5">
      <c r="B41" s="251" t="s">
        <v>12</v>
      </c>
      <c r="C41" s="297">
        <f t="shared" si="12"/>
        <v>100</v>
      </c>
      <c r="D41" s="298">
        <f t="shared" si="8"/>
        <v>0</v>
      </c>
      <c r="E41" s="299">
        <f aca="true" t="shared" si="13" ref="E41:V43">IF($C21&lt;&gt;0,E21/$C21*100,0)</f>
        <v>0</v>
      </c>
      <c r="F41" s="300">
        <f t="shared" si="13"/>
        <v>0</v>
      </c>
      <c r="G41" s="299">
        <f t="shared" si="13"/>
        <v>0</v>
      </c>
      <c r="H41" s="300">
        <f t="shared" si="13"/>
        <v>0</v>
      </c>
      <c r="I41" s="299">
        <f t="shared" si="13"/>
        <v>0</v>
      </c>
      <c r="J41" s="301">
        <f t="shared" si="13"/>
        <v>0</v>
      </c>
      <c r="K41" s="302">
        <f t="shared" si="13"/>
        <v>5</v>
      </c>
      <c r="L41" s="302">
        <f t="shared" si="13"/>
        <v>0</v>
      </c>
      <c r="M41" s="303">
        <f t="shared" si="13"/>
        <v>0</v>
      </c>
      <c r="N41" s="301">
        <f t="shared" si="13"/>
        <v>0</v>
      </c>
      <c r="O41" s="302">
        <f t="shared" si="13"/>
        <v>15</v>
      </c>
      <c r="P41" s="303">
        <f t="shared" si="13"/>
        <v>50</v>
      </c>
      <c r="Q41" s="304">
        <f t="shared" si="13"/>
        <v>25</v>
      </c>
      <c r="R41" s="302">
        <f t="shared" si="13"/>
        <v>0</v>
      </c>
      <c r="S41" s="302">
        <f t="shared" si="13"/>
        <v>5</v>
      </c>
      <c r="T41" s="305">
        <f t="shared" si="13"/>
        <v>0</v>
      </c>
      <c r="U41" s="306">
        <f t="shared" si="13"/>
        <v>0</v>
      </c>
      <c r="V41" s="307">
        <f t="shared" si="13"/>
        <v>0</v>
      </c>
    </row>
    <row r="42" spans="2:22" ht="13.5">
      <c r="B42" s="251" t="s">
        <v>13</v>
      </c>
      <c r="C42" s="297">
        <f t="shared" si="12"/>
        <v>100</v>
      </c>
      <c r="D42" s="298">
        <f t="shared" si="8"/>
        <v>6.25</v>
      </c>
      <c r="E42" s="299">
        <f t="shared" si="13"/>
        <v>6.25</v>
      </c>
      <c r="F42" s="300">
        <f t="shared" si="13"/>
        <v>0</v>
      </c>
      <c r="G42" s="299">
        <f t="shared" si="13"/>
        <v>0</v>
      </c>
      <c r="H42" s="300">
        <f t="shared" si="13"/>
        <v>0</v>
      </c>
      <c r="I42" s="299">
        <f t="shared" si="13"/>
        <v>0</v>
      </c>
      <c r="J42" s="301">
        <f t="shared" si="13"/>
        <v>0</v>
      </c>
      <c r="K42" s="302">
        <f t="shared" si="13"/>
        <v>6.25</v>
      </c>
      <c r="L42" s="302">
        <f t="shared" si="13"/>
        <v>0</v>
      </c>
      <c r="M42" s="303">
        <f t="shared" si="13"/>
        <v>0</v>
      </c>
      <c r="N42" s="301">
        <f t="shared" si="13"/>
        <v>0</v>
      </c>
      <c r="O42" s="302">
        <f t="shared" si="13"/>
        <v>6.25</v>
      </c>
      <c r="P42" s="303">
        <f t="shared" si="13"/>
        <v>50</v>
      </c>
      <c r="Q42" s="304">
        <f t="shared" si="13"/>
        <v>12.5</v>
      </c>
      <c r="R42" s="302">
        <f t="shared" si="13"/>
        <v>0</v>
      </c>
      <c r="S42" s="302">
        <f t="shared" si="13"/>
        <v>18.75</v>
      </c>
      <c r="T42" s="305">
        <f t="shared" si="13"/>
        <v>0</v>
      </c>
      <c r="U42" s="306">
        <f t="shared" si="13"/>
        <v>0</v>
      </c>
      <c r="V42" s="307">
        <f t="shared" si="13"/>
        <v>0</v>
      </c>
    </row>
    <row r="43" spans="2:22" ht="14.25" thickBot="1">
      <c r="B43" s="273" t="s">
        <v>14</v>
      </c>
      <c r="C43" s="319">
        <f t="shared" si="12"/>
        <v>100</v>
      </c>
      <c r="D43" s="320">
        <f t="shared" si="8"/>
        <v>0</v>
      </c>
      <c r="E43" s="321">
        <f t="shared" si="13"/>
        <v>0</v>
      </c>
      <c r="F43" s="322">
        <f t="shared" si="13"/>
        <v>0</v>
      </c>
      <c r="G43" s="321">
        <f t="shared" si="13"/>
        <v>0</v>
      </c>
      <c r="H43" s="322">
        <f t="shared" si="13"/>
        <v>0</v>
      </c>
      <c r="I43" s="321">
        <f t="shared" si="13"/>
        <v>0</v>
      </c>
      <c r="J43" s="323">
        <f t="shared" si="13"/>
        <v>0</v>
      </c>
      <c r="K43" s="324">
        <f t="shared" si="13"/>
        <v>6.25</v>
      </c>
      <c r="L43" s="324">
        <f t="shared" si="13"/>
        <v>0</v>
      </c>
      <c r="M43" s="325">
        <f t="shared" si="13"/>
        <v>0</v>
      </c>
      <c r="N43" s="323">
        <f t="shared" si="13"/>
        <v>0</v>
      </c>
      <c r="O43" s="324">
        <f t="shared" si="13"/>
        <v>25</v>
      </c>
      <c r="P43" s="325">
        <f t="shared" si="13"/>
        <v>31.25</v>
      </c>
      <c r="Q43" s="326">
        <f t="shared" si="13"/>
        <v>0</v>
      </c>
      <c r="R43" s="324">
        <f t="shared" si="13"/>
        <v>31.25</v>
      </c>
      <c r="S43" s="324">
        <f t="shared" si="13"/>
        <v>6.25</v>
      </c>
      <c r="T43" s="327">
        <f t="shared" si="13"/>
        <v>0</v>
      </c>
      <c r="U43" s="328">
        <f t="shared" si="13"/>
        <v>0</v>
      </c>
      <c r="V43" s="329">
        <f t="shared" si="13"/>
        <v>0</v>
      </c>
    </row>
    <row r="45" spans="2:3" ht="13.5">
      <c r="B45" s="330" t="s">
        <v>48</v>
      </c>
      <c r="C45" s="230" t="s">
        <v>47</v>
      </c>
    </row>
    <row r="46" spans="2:3" ht="13.5">
      <c r="B46" s="330" t="s">
        <v>49</v>
      </c>
      <c r="C46" s="230" t="s">
        <v>50</v>
      </c>
    </row>
  </sheetData>
  <sheetProtection/>
  <mergeCells count="24">
    <mergeCell ref="P3:Q3"/>
    <mergeCell ref="P4:P5"/>
    <mergeCell ref="Q4:Q5"/>
    <mergeCell ref="U3:V3"/>
    <mergeCell ref="U4:V4"/>
    <mergeCell ref="S4:S5"/>
    <mergeCell ref="T4:T5"/>
    <mergeCell ref="O4:O5"/>
    <mergeCell ref="R4:R5"/>
    <mergeCell ref="F4:F5"/>
    <mergeCell ref="G4:G5"/>
    <mergeCell ref="J4:J5"/>
    <mergeCell ref="H4:H5"/>
    <mergeCell ref="I4:I5"/>
    <mergeCell ref="K4:K5"/>
    <mergeCell ref="L4:L5"/>
    <mergeCell ref="B3:B5"/>
    <mergeCell ref="C3:C4"/>
    <mergeCell ref="D3:J3"/>
    <mergeCell ref="M3:N3"/>
    <mergeCell ref="M4:M5"/>
    <mergeCell ref="N4:N5"/>
    <mergeCell ref="D4:D5"/>
    <mergeCell ref="E4:E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V46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8" sqref="S8"/>
    </sheetView>
  </sheetViews>
  <sheetFormatPr defaultColWidth="7.125" defaultRowHeight="13.5"/>
  <cols>
    <col min="1" max="1" width="3.75390625" style="332" customWidth="1"/>
    <col min="2" max="2" width="11.125" style="332" customWidth="1"/>
    <col min="3" max="3" width="11.25390625" style="332" customWidth="1"/>
    <col min="4" max="4" width="9.375" style="332" customWidth="1"/>
    <col min="5" max="10" width="7.50390625" style="332" customWidth="1"/>
    <col min="11" max="11" width="8.75390625" style="332" customWidth="1"/>
    <col min="12" max="12" width="8.625" style="332" customWidth="1"/>
    <col min="13" max="14" width="7.375" style="332" customWidth="1"/>
    <col min="15" max="15" width="8.25390625" style="332" customWidth="1"/>
    <col min="16" max="17" width="7.50390625" style="332" customWidth="1"/>
    <col min="18" max="18" width="7.625" style="332" customWidth="1"/>
    <col min="19" max="19" width="7.50390625" style="332" customWidth="1"/>
    <col min="20" max="20" width="6.25390625" style="332" customWidth="1"/>
    <col min="21" max="22" width="7.50390625" style="332" customWidth="1"/>
    <col min="23" max="247" width="9.00390625" style="332" customWidth="1"/>
    <col min="248" max="248" width="10.625" style="332" customWidth="1"/>
    <col min="249" max="249" width="11.25390625" style="332" bestFit="1" customWidth="1"/>
    <col min="250" max="250" width="9.25390625" style="332" bestFit="1" customWidth="1"/>
    <col min="251" max="251" width="7.50390625" style="332" customWidth="1"/>
    <col min="252" max="16384" width="7.125" style="332" customWidth="1"/>
  </cols>
  <sheetData>
    <row r="1" ht="17.25">
      <c r="B1" s="331" t="s">
        <v>38</v>
      </c>
    </row>
    <row r="2" spans="2:22" ht="18" thickBot="1">
      <c r="B2" s="331"/>
      <c r="U2" s="333"/>
      <c r="V2" s="334" t="str">
        <f>'国・公・私立計【男女】'!V2</f>
        <v>平成31年３月卒業</v>
      </c>
    </row>
    <row r="3" spans="2:22" s="230" customFormat="1" ht="34.5" customHeight="1">
      <c r="B3" s="561" t="s">
        <v>0</v>
      </c>
      <c r="C3" s="564" t="s">
        <v>1</v>
      </c>
      <c r="D3" s="566" t="s">
        <v>2</v>
      </c>
      <c r="E3" s="567"/>
      <c r="F3" s="567"/>
      <c r="G3" s="567"/>
      <c r="H3" s="567"/>
      <c r="I3" s="567"/>
      <c r="J3" s="568"/>
      <c r="K3" s="233" t="s">
        <v>18</v>
      </c>
      <c r="L3" s="234" t="s">
        <v>19</v>
      </c>
      <c r="M3" s="569" t="s">
        <v>3</v>
      </c>
      <c r="N3" s="570"/>
      <c r="O3" s="233" t="s">
        <v>20</v>
      </c>
      <c r="P3" s="585" t="s">
        <v>46</v>
      </c>
      <c r="Q3" s="566"/>
      <c r="R3" s="233" t="s">
        <v>21</v>
      </c>
      <c r="S3" s="233" t="s">
        <v>22</v>
      </c>
      <c r="T3" s="235" t="s">
        <v>23</v>
      </c>
      <c r="U3" s="569" t="s">
        <v>25</v>
      </c>
      <c r="V3" s="590"/>
    </row>
    <row r="4" spans="2:22" s="230" customFormat="1" ht="32.25" customHeight="1">
      <c r="B4" s="562"/>
      <c r="C4" s="565"/>
      <c r="D4" s="605" t="s">
        <v>4</v>
      </c>
      <c r="E4" s="607" t="s">
        <v>5</v>
      </c>
      <c r="F4" s="603" t="s">
        <v>52</v>
      </c>
      <c r="G4" s="603" t="s">
        <v>53</v>
      </c>
      <c r="H4" s="603" t="s">
        <v>54</v>
      </c>
      <c r="I4" s="603" t="s">
        <v>55</v>
      </c>
      <c r="J4" s="597" t="s">
        <v>56</v>
      </c>
      <c r="K4" s="579" t="s">
        <v>57</v>
      </c>
      <c r="L4" s="599" t="s">
        <v>4</v>
      </c>
      <c r="M4" s="601" t="s">
        <v>58</v>
      </c>
      <c r="N4" s="597" t="s">
        <v>6</v>
      </c>
      <c r="O4" s="579" t="s">
        <v>59</v>
      </c>
      <c r="P4" s="586" t="s">
        <v>60</v>
      </c>
      <c r="Q4" s="588" t="s">
        <v>61</v>
      </c>
      <c r="R4" s="579" t="s">
        <v>62</v>
      </c>
      <c r="S4" s="593" t="s">
        <v>7</v>
      </c>
      <c r="T4" s="595" t="s">
        <v>24</v>
      </c>
      <c r="U4" s="591" t="s">
        <v>51</v>
      </c>
      <c r="V4" s="592"/>
    </row>
    <row r="5" spans="2:22" s="230" customFormat="1" ht="69.75" customHeight="1" thickBot="1">
      <c r="B5" s="563"/>
      <c r="C5" s="237" t="s">
        <v>8</v>
      </c>
      <c r="D5" s="606"/>
      <c r="E5" s="608"/>
      <c r="F5" s="604"/>
      <c r="G5" s="604"/>
      <c r="H5" s="604"/>
      <c r="I5" s="604"/>
      <c r="J5" s="598"/>
      <c r="K5" s="580"/>
      <c r="L5" s="600"/>
      <c r="M5" s="602"/>
      <c r="N5" s="598"/>
      <c r="O5" s="580"/>
      <c r="P5" s="587"/>
      <c r="Q5" s="589"/>
      <c r="R5" s="580"/>
      <c r="S5" s="594"/>
      <c r="T5" s="596"/>
      <c r="U5" s="335" t="s">
        <v>63</v>
      </c>
      <c r="V5" s="336" t="s">
        <v>64</v>
      </c>
    </row>
    <row r="6" spans="2:22" s="230" customFormat="1" ht="13.5">
      <c r="B6" s="239" t="s">
        <v>9</v>
      </c>
      <c r="C6" s="240">
        <f>SUM(C7:C17)</f>
        <v>11200</v>
      </c>
      <c r="D6" s="241">
        <f aca="true" t="shared" si="0" ref="D6:K6">SUM(D7:D17)</f>
        <v>7112</v>
      </c>
      <c r="E6" s="242">
        <f t="shared" si="0"/>
        <v>6924</v>
      </c>
      <c r="F6" s="243">
        <f t="shared" si="0"/>
        <v>181</v>
      </c>
      <c r="G6" s="243">
        <f t="shared" si="0"/>
        <v>3</v>
      </c>
      <c r="H6" s="243">
        <f t="shared" si="0"/>
        <v>0</v>
      </c>
      <c r="I6" s="243">
        <f t="shared" si="0"/>
        <v>4</v>
      </c>
      <c r="J6" s="244">
        <f t="shared" si="0"/>
        <v>0</v>
      </c>
      <c r="K6" s="245">
        <f t="shared" si="0"/>
        <v>1244</v>
      </c>
      <c r="L6" s="245">
        <f>M6+N6</f>
        <v>800</v>
      </c>
      <c r="M6" s="246">
        <f aca="true" t="shared" si="1" ref="M6:T6">SUM(M7:M17)</f>
        <v>249</v>
      </c>
      <c r="N6" s="244">
        <f t="shared" si="1"/>
        <v>551</v>
      </c>
      <c r="O6" s="245">
        <f t="shared" si="1"/>
        <v>53</v>
      </c>
      <c r="P6" s="247">
        <f t="shared" si="1"/>
        <v>1111</v>
      </c>
      <c r="Q6" s="241">
        <f t="shared" si="1"/>
        <v>2</v>
      </c>
      <c r="R6" s="245">
        <f t="shared" si="1"/>
        <v>46</v>
      </c>
      <c r="S6" s="245">
        <f t="shared" si="1"/>
        <v>832</v>
      </c>
      <c r="T6" s="337">
        <f t="shared" si="1"/>
        <v>0</v>
      </c>
      <c r="U6" s="246">
        <f>SUM(U7:U17)</f>
        <v>2</v>
      </c>
      <c r="V6" s="250">
        <f>SUM(V7:V17)</f>
        <v>0</v>
      </c>
    </row>
    <row r="7" spans="2:22" s="230" customFormat="1" ht="13.5">
      <c r="B7" s="557" t="s">
        <v>66</v>
      </c>
      <c r="C7" s="252">
        <f>D7+K7+L7+O7+P7+Q7+R7+S7+T7</f>
        <v>9134</v>
      </c>
      <c r="D7" s="253">
        <f>SUM(E7:J7)</f>
        <v>6195</v>
      </c>
      <c r="E7" s="228">
        <f>'公立【男】'!E7+'国・私立【男】'!E7+'国・私立【男】'!E10</f>
        <v>6060</v>
      </c>
      <c r="F7" s="254">
        <f>'公立【男】'!F7+'国・私立【男】'!F7+'国・私立【男】'!F10</f>
        <v>133</v>
      </c>
      <c r="G7" s="254">
        <f>'公立【男】'!G7+'国・私立【男】'!G7+'国・私立【男】'!G10</f>
        <v>2</v>
      </c>
      <c r="H7" s="254">
        <f>'公立【男】'!H7+'国・私立【男】'!H7+'国・私立【男】'!H10</f>
        <v>0</v>
      </c>
      <c r="I7" s="254">
        <f>'公立【男】'!I7+'国・私立【男】'!I7+'国・私立【男】'!I10</f>
        <v>0</v>
      </c>
      <c r="J7" s="255">
        <f>'公立【男】'!J7+'国・私立【男】'!J7+'国・私立【男】'!J10</f>
        <v>0</v>
      </c>
      <c r="K7" s="256">
        <f>'公立【男】'!K7+'国・私立【男】'!K7+'国・私立【男】'!K10</f>
        <v>920</v>
      </c>
      <c r="L7" s="256">
        <f>M7+N7</f>
        <v>661</v>
      </c>
      <c r="M7" s="257">
        <f>'公立【男】'!M7+'国・私立【男】'!M7+'国・私立【男】'!M10</f>
        <v>181</v>
      </c>
      <c r="N7" s="255">
        <f>'公立【男】'!N7+'国・私立【男】'!N7+'国・私立【男】'!N10</f>
        <v>480</v>
      </c>
      <c r="O7" s="256">
        <f>'公立【男】'!O7+'国・私立【男】'!O7+'国・私立【男】'!O10</f>
        <v>36</v>
      </c>
      <c r="P7" s="228">
        <f>'公立【男】'!P7+'国・私立【男】'!P7+'国・私立【男】'!P10</f>
        <v>543</v>
      </c>
      <c r="Q7" s="258">
        <f>'公立【男】'!Q7+'国・私立【男】'!Q7+'国・私立【男】'!Q10</f>
        <v>0</v>
      </c>
      <c r="R7" s="256">
        <f>'公立【男】'!R7+'国・私立【男】'!R7+'国・私立【男】'!R10</f>
        <v>41</v>
      </c>
      <c r="S7" s="256">
        <f>'公立【男】'!S7+'国・私立【男】'!S7+'国・私立【男】'!S10</f>
        <v>738</v>
      </c>
      <c r="T7" s="338">
        <f>'公立【男】'!T7+'国・私立【男】'!T7+'国・私立【男】'!T10</f>
        <v>0</v>
      </c>
      <c r="U7" s="257">
        <f>'公立【男】'!U7+'国・私立【男】'!U7+'国・私立【男】'!U10</f>
        <v>1</v>
      </c>
      <c r="V7" s="252">
        <f>'公立【男】'!V7+'国・私立【男】'!V7+'国・私立【男】'!V10</f>
        <v>0</v>
      </c>
    </row>
    <row r="8" spans="2:22" s="230" customFormat="1" ht="13.5">
      <c r="B8" s="557" t="s">
        <v>67</v>
      </c>
      <c r="C8" s="252">
        <f aca="true" t="shared" si="2" ref="C8:C23">D8+K8+L8+O8+P8+Q8+R8+S8+T8</f>
        <v>178</v>
      </c>
      <c r="D8" s="253">
        <f aca="true" t="shared" si="3" ref="D8:D16">SUM(E8:J8)</f>
        <v>46</v>
      </c>
      <c r="E8" s="228">
        <f>'公立【男】'!E8</f>
        <v>44</v>
      </c>
      <c r="F8" s="254">
        <f>'公立【男】'!F8</f>
        <v>2</v>
      </c>
      <c r="G8" s="254">
        <f>'公立【男】'!G8</f>
        <v>0</v>
      </c>
      <c r="H8" s="254">
        <f>'公立【男】'!H8</f>
        <v>0</v>
      </c>
      <c r="I8" s="254">
        <f>'公立【男】'!I8</f>
        <v>0</v>
      </c>
      <c r="J8" s="255">
        <f>'公立【男】'!J8</f>
        <v>0</v>
      </c>
      <c r="K8" s="256">
        <f>'公立【男】'!K8</f>
        <v>34</v>
      </c>
      <c r="L8" s="256">
        <f aca="true" t="shared" si="4" ref="L8:L16">M8+N8</f>
        <v>5</v>
      </c>
      <c r="M8" s="257">
        <f>'公立【男】'!M8</f>
        <v>1</v>
      </c>
      <c r="N8" s="255">
        <f>'公立【男】'!N8</f>
        <v>4</v>
      </c>
      <c r="O8" s="256">
        <f>'公立【男】'!O8</f>
        <v>0</v>
      </c>
      <c r="P8" s="228">
        <f>'公立【男】'!P8</f>
        <v>89</v>
      </c>
      <c r="Q8" s="258">
        <f>'公立【男】'!Q8</f>
        <v>0</v>
      </c>
      <c r="R8" s="256">
        <f>'公立【男】'!R8</f>
        <v>0</v>
      </c>
      <c r="S8" s="256">
        <f>'公立【男】'!S8</f>
        <v>4</v>
      </c>
      <c r="T8" s="338">
        <f>'公立【男】'!T8</f>
        <v>0</v>
      </c>
      <c r="U8" s="257">
        <f>'公立【男】'!U8</f>
        <v>0</v>
      </c>
      <c r="V8" s="252">
        <f>'公立【男】'!V8</f>
        <v>0</v>
      </c>
    </row>
    <row r="9" spans="2:22" s="230" customFormat="1" ht="13.5">
      <c r="B9" s="557" t="s">
        <v>68</v>
      </c>
      <c r="C9" s="252">
        <f t="shared" si="2"/>
        <v>457</v>
      </c>
      <c r="D9" s="253">
        <f t="shared" si="3"/>
        <v>108</v>
      </c>
      <c r="E9" s="228">
        <f>'公立【男】'!E9</f>
        <v>96</v>
      </c>
      <c r="F9" s="254">
        <f>'公立【男】'!F9</f>
        <v>11</v>
      </c>
      <c r="G9" s="254">
        <f>'公立【男】'!G9</f>
        <v>1</v>
      </c>
      <c r="H9" s="254">
        <f>'公立【男】'!H9</f>
        <v>0</v>
      </c>
      <c r="I9" s="254">
        <f>'公立【男】'!I9</f>
        <v>0</v>
      </c>
      <c r="J9" s="255">
        <f>'公立【男】'!J9</f>
        <v>0</v>
      </c>
      <c r="K9" s="256">
        <f>'公立【男】'!K9</f>
        <v>76</v>
      </c>
      <c r="L9" s="256">
        <f t="shared" si="4"/>
        <v>4</v>
      </c>
      <c r="M9" s="257">
        <f>'公立【男】'!M9</f>
        <v>3</v>
      </c>
      <c r="N9" s="255">
        <f>'公立【男】'!N9</f>
        <v>1</v>
      </c>
      <c r="O9" s="256">
        <f>'公立【男】'!O9</f>
        <v>7</v>
      </c>
      <c r="P9" s="228">
        <f>'公立【男】'!P9</f>
        <v>257</v>
      </c>
      <c r="Q9" s="258">
        <f>'公立【男】'!Q9</f>
        <v>0</v>
      </c>
      <c r="R9" s="256">
        <f>'公立【男】'!R9</f>
        <v>0</v>
      </c>
      <c r="S9" s="256">
        <f>'公立【男】'!S9</f>
        <v>5</v>
      </c>
      <c r="T9" s="338">
        <f>'公立【男】'!T9</f>
        <v>0</v>
      </c>
      <c r="U9" s="257">
        <f>'公立【男】'!U9</f>
        <v>0</v>
      </c>
      <c r="V9" s="252">
        <f>'公立【男】'!V9</f>
        <v>0</v>
      </c>
    </row>
    <row r="10" spans="2:22" s="230" customFormat="1" ht="13.5">
      <c r="B10" s="557" t="s">
        <v>69</v>
      </c>
      <c r="C10" s="252">
        <f t="shared" si="2"/>
        <v>174</v>
      </c>
      <c r="D10" s="253">
        <f t="shared" si="3"/>
        <v>83</v>
      </c>
      <c r="E10" s="228">
        <f>'公立【男】'!E10+'国・私立【男】'!E11</f>
        <v>59</v>
      </c>
      <c r="F10" s="254">
        <f>'公立【男】'!F10+'国・私立【男】'!F11</f>
        <v>24</v>
      </c>
      <c r="G10" s="254">
        <f>'公立【男】'!G10+'国・私立【男】'!G11</f>
        <v>0</v>
      </c>
      <c r="H10" s="254">
        <f>'公立【男】'!H10+'国・私立【男】'!H11</f>
        <v>0</v>
      </c>
      <c r="I10" s="254">
        <f>'公立【男】'!I10+'国・私立【男】'!I11</f>
        <v>0</v>
      </c>
      <c r="J10" s="255">
        <f>'公立【男】'!J10+'国・私立【男】'!J11</f>
        <v>0</v>
      </c>
      <c r="K10" s="256">
        <f>'公立【男】'!K10+'国・私立【男】'!K11</f>
        <v>46</v>
      </c>
      <c r="L10" s="256">
        <f t="shared" si="4"/>
        <v>0</v>
      </c>
      <c r="M10" s="257">
        <f>'公立【男】'!M10+'国・私立【男】'!M11</f>
        <v>0</v>
      </c>
      <c r="N10" s="255">
        <f>'公立【男】'!N10+'国・私立【男】'!N11</f>
        <v>0</v>
      </c>
      <c r="O10" s="256">
        <f>'公立【男】'!O10+'国・私立【男】'!O11</f>
        <v>1</v>
      </c>
      <c r="P10" s="228">
        <f>'公立【男】'!P10+'国・私立【男】'!P11</f>
        <v>43</v>
      </c>
      <c r="Q10" s="258">
        <f>'公立【男】'!Q10+'国・私立【男】'!Q11</f>
        <v>0</v>
      </c>
      <c r="R10" s="256">
        <f>'公立【男】'!R10+'国・私立【男】'!R11</f>
        <v>0</v>
      </c>
      <c r="S10" s="256">
        <f>'公立【男】'!S10+'国・私立【男】'!S11</f>
        <v>1</v>
      </c>
      <c r="T10" s="338">
        <f>'公立【男】'!T10+'国・私立【男】'!T11</f>
        <v>0</v>
      </c>
      <c r="U10" s="257">
        <f>'公立【男】'!U10+'国・私立【男】'!U11</f>
        <v>0</v>
      </c>
      <c r="V10" s="252">
        <f>'公立【男】'!V10+'国・私立【男】'!V11</f>
        <v>0</v>
      </c>
    </row>
    <row r="11" spans="2:22" s="230" customFormat="1" ht="13.5">
      <c r="B11" s="557" t="s">
        <v>70</v>
      </c>
      <c r="C11" s="252">
        <f t="shared" si="2"/>
        <v>57</v>
      </c>
      <c r="D11" s="253">
        <f t="shared" si="3"/>
        <v>13</v>
      </c>
      <c r="E11" s="228">
        <f>'公立【男】'!E11</f>
        <v>12</v>
      </c>
      <c r="F11" s="254">
        <f>'公立【男】'!F11</f>
        <v>0</v>
      </c>
      <c r="G11" s="254">
        <f>'公立【男】'!G11</f>
        <v>0</v>
      </c>
      <c r="H11" s="254">
        <f>'公立【男】'!H11</f>
        <v>0</v>
      </c>
      <c r="I11" s="254">
        <f>'公立【男】'!I11</f>
        <v>1</v>
      </c>
      <c r="J11" s="255">
        <f>'公立【男】'!J11</f>
        <v>0</v>
      </c>
      <c r="K11" s="256">
        <f>'公立【男】'!K11</f>
        <v>13</v>
      </c>
      <c r="L11" s="256">
        <f t="shared" si="4"/>
        <v>0</v>
      </c>
      <c r="M11" s="257">
        <f>'公立【男】'!M11</f>
        <v>0</v>
      </c>
      <c r="N11" s="255">
        <f>'公立【男】'!N11</f>
        <v>0</v>
      </c>
      <c r="O11" s="256">
        <f>'公立【男】'!O11</f>
        <v>5</v>
      </c>
      <c r="P11" s="228">
        <f>'公立【男】'!P11</f>
        <v>24</v>
      </c>
      <c r="Q11" s="258">
        <f>'公立【男】'!Q11</f>
        <v>0</v>
      </c>
      <c r="R11" s="256">
        <f>'公立【男】'!R11</f>
        <v>1</v>
      </c>
      <c r="S11" s="256">
        <f>'公立【男】'!S11</f>
        <v>1</v>
      </c>
      <c r="T11" s="338">
        <f>'公立【男】'!T11</f>
        <v>0</v>
      </c>
      <c r="U11" s="257">
        <f>'公立【男】'!U11</f>
        <v>0</v>
      </c>
      <c r="V11" s="252">
        <f>'公立【男】'!V11</f>
        <v>0</v>
      </c>
    </row>
    <row r="12" spans="2:22" s="230" customFormat="1" ht="13.5">
      <c r="B12" s="557" t="s">
        <v>71</v>
      </c>
      <c r="C12" s="252">
        <f t="shared" si="2"/>
        <v>0</v>
      </c>
      <c r="D12" s="253">
        <f t="shared" si="3"/>
        <v>0</v>
      </c>
      <c r="E12" s="228">
        <f>'公立【男】'!E12</f>
        <v>0</v>
      </c>
      <c r="F12" s="254">
        <f>'公立【男】'!F12</f>
        <v>0</v>
      </c>
      <c r="G12" s="254">
        <f>'公立【男】'!G12</f>
        <v>0</v>
      </c>
      <c r="H12" s="254">
        <f>'公立【男】'!H12</f>
        <v>0</v>
      </c>
      <c r="I12" s="254">
        <f>'公立【男】'!I12</f>
        <v>0</v>
      </c>
      <c r="J12" s="255">
        <f>'公立【男】'!J12</f>
        <v>0</v>
      </c>
      <c r="K12" s="256">
        <f>'公立【男】'!K12</f>
        <v>0</v>
      </c>
      <c r="L12" s="256">
        <f t="shared" si="4"/>
        <v>0</v>
      </c>
      <c r="M12" s="257">
        <f>'公立【男】'!M12</f>
        <v>0</v>
      </c>
      <c r="N12" s="255">
        <f>'公立【男】'!N12</f>
        <v>0</v>
      </c>
      <c r="O12" s="256">
        <f>'公立【男】'!O12</f>
        <v>0</v>
      </c>
      <c r="P12" s="228">
        <f>'公立【男】'!P12</f>
        <v>0</v>
      </c>
      <c r="Q12" s="258">
        <f>'公立【男】'!Q12</f>
        <v>0</v>
      </c>
      <c r="R12" s="256">
        <f>'公立【男】'!R12</f>
        <v>0</v>
      </c>
      <c r="S12" s="256">
        <f>'公立【男】'!S12</f>
        <v>0</v>
      </c>
      <c r="T12" s="338">
        <f>'公立【男】'!T12</f>
        <v>0</v>
      </c>
      <c r="U12" s="257">
        <f>'公立【男】'!U12</f>
        <v>0</v>
      </c>
      <c r="V12" s="252">
        <f>'公立【男】'!V12</f>
        <v>0</v>
      </c>
    </row>
    <row r="13" spans="2:22" s="230" customFormat="1" ht="13.5">
      <c r="B13" s="557" t="s">
        <v>72</v>
      </c>
      <c r="C13" s="252">
        <f t="shared" si="2"/>
        <v>4</v>
      </c>
      <c r="D13" s="253">
        <f t="shared" si="3"/>
        <v>3</v>
      </c>
      <c r="E13" s="228">
        <f>'国・私立【男】'!E12</f>
        <v>0</v>
      </c>
      <c r="F13" s="254">
        <f>'国・私立【男】'!F12</f>
        <v>0</v>
      </c>
      <c r="G13" s="254">
        <f>'国・私立【男】'!G12</f>
        <v>0</v>
      </c>
      <c r="H13" s="254">
        <f>'国・私立【男】'!H12</f>
        <v>0</v>
      </c>
      <c r="I13" s="254">
        <f>'国・私立【男】'!I12</f>
        <v>3</v>
      </c>
      <c r="J13" s="255">
        <f>'国・私立【男】'!J12</f>
        <v>0</v>
      </c>
      <c r="K13" s="256">
        <f>'国・私立【男】'!K12</f>
        <v>0</v>
      </c>
      <c r="L13" s="256">
        <f t="shared" si="4"/>
        <v>0</v>
      </c>
      <c r="M13" s="257">
        <f>'国・私立【男】'!M12</f>
        <v>0</v>
      </c>
      <c r="N13" s="255">
        <f>'国・私立【男】'!N12</f>
        <v>0</v>
      </c>
      <c r="O13" s="256">
        <f>'国・私立【男】'!O12</f>
        <v>0</v>
      </c>
      <c r="P13" s="228">
        <f>'国・私立【男】'!P12</f>
        <v>0</v>
      </c>
      <c r="Q13" s="258">
        <f>'国・私立【男】'!Q12</f>
        <v>0</v>
      </c>
      <c r="R13" s="256">
        <f>'国・私立【男】'!R12</f>
        <v>0</v>
      </c>
      <c r="S13" s="256">
        <f>'国・私立【男】'!S12</f>
        <v>1</v>
      </c>
      <c r="T13" s="338">
        <f>'国・私立【男】'!T12</f>
        <v>0</v>
      </c>
      <c r="U13" s="257">
        <f>'国・私立【男】'!U12</f>
        <v>0</v>
      </c>
      <c r="V13" s="252">
        <f>'国・私立【男】'!V12</f>
        <v>0</v>
      </c>
    </row>
    <row r="14" spans="2:22" s="230" customFormat="1" ht="13.5">
      <c r="B14" s="557" t="s">
        <v>73</v>
      </c>
      <c r="C14" s="252">
        <f t="shared" si="2"/>
        <v>56</v>
      </c>
      <c r="D14" s="253">
        <f t="shared" si="3"/>
        <v>28</v>
      </c>
      <c r="E14" s="228">
        <f>'公立【男】'!E13</f>
        <v>26</v>
      </c>
      <c r="F14" s="254">
        <f>'公立【男】'!F13</f>
        <v>2</v>
      </c>
      <c r="G14" s="254">
        <f>'公立【男】'!G13</f>
        <v>0</v>
      </c>
      <c r="H14" s="254">
        <f>'公立【男】'!H13</f>
        <v>0</v>
      </c>
      <c r="I14" s="254">
        <f>'公立【男】'!I13</f>
        <v>0</v>
      </c>
      <c r="J14" s="255">
        <f>'公立【男】'!J13</f>
        <v>0</v>
      </c>
      <c r="K14" s="256">
        <f>'公立【男】'!K13</f>
        <v>15</v>
      </c>
      <c r="L14" s="256">
        <f t="shared" si="4"/>
        <v>0</v>
      </c>
      <c r="M14" s="257">
        <f>'公立【男】'!M13</f>
        <v>0</v>
      </c>
      <c r="N14" s="255">
        <f>'公立【男】'!N13</f>
        <v>0</v>
      </c>
      <c r="O14" s="256">
        <f>'公立【男】'!O13</f>
        <v>0</v>
      </c>
      <c r="P14" s="228">
        <f>'公立【男】'!P13</f>
        <v>13</v>
      </c>
      <c r="Q14" s="258">
        <f>'公立【男】'!Q13</f>
        <v>0</v>
      </c>
      <c r="R14" s="256">
        <f>'公立【男】'!R13</f>
        <v>0</v>
      </c>
      <c r="S14" s="256">
        <f>'公立【男】'!S13</f>
        <v>0</v>
      </c>
      <c r="T14" s="338">
        <f>'公立【男】'!T13</f>
        <v>0</v>
      </c>
      <c r="U14" s="257">
        <f>'公立【男】'!U13</f>
        <v>0</v>
      </c>
      <c r="V14" s="252">
        <f>'公立【男】'!V13</f>
        <v>0</v>
      </c>
    </row>
    <row r="15" spans="2:22" s="230" customFormat="1" ht="13.5">
      <c r="B15" s="557" t="s">
        <v>74</v>
      </c>
      <c r="C15" s="252">
        <f t="shared" si="2"/>
        <v>6</v>
      </c>
      <c r="D15" s="253">
        <f t="shared" si="3"/>
        <v>0</v>
      </c>
      <c r="E15" s="228">
        <f>'公立【男】'!E14+'国・私立【男】'!E13</f>
        <v>0</v>
      </c>
      <c r="F15" s="254">
        <f>'公立【男】'!F14+'国・私立【男】'!F13</f>
        <v>0</v>
      </c>
      <c r="G15" s="254">
        <f>'公立【男】'!G14+'国・私立【男】'!G13</f>
        <v>0</v>
      </c>
      <c r="H15" s="254">
        <f>'公立【男】'!H14+'国・私立【男】'!H13</f>
        <v>0</v>
      </c>
      <c r="I15" s="254">
        <f>'公立【男】'!I14+'国・私立【男】'!I13</f>
        <v>0</v>
      </c>
      <c r="J15" s="255">
        <f>'公立【男】'!J14+'国・私立【男】'!J13</f>
        <v>0</v>
      </c>
      <c r="K15" s="256">
        <f>'公立【男】'!K14+'国・私立【男】'!K13</f>
        <v>0</v>
      </c>
      <c r="L15" s="256">
        <f>'公立【男】'!L14+'国・私立【男】'!L13</f>
        <v>2</v>
      </c>
      <c r="M15" s="257">
        <f>'公立【男】'!M14+'国・私立【男】'!M13</f>
        <v>2</v>
      </c>
      <c r="N15" s="255">
        <f>'公立【男】'!N14+'国・私立【男】'!N13</f>
        <v>0</v>
      </c>
      <c r="O15" s="256">
        <f>'公立【男】'!O14+'国・私立【男】'!O13</f>
        <v>0</v>
      </c>
      <c r="P15" s="228">
        <f>'公立【男】'!P14+'国・私立【男】'!P13</f>
        <v>4</v>
      </c>
      <c r="Q15" s="258">
        <f>'公立【男】'!Q14+'国・私立【男】'!Q13</f>
        <v>0</v>
      </c>
      <c r="R15" s="256">
        <f>'公立【男】'!R14+'国・私立【男】'!R13</f>
        <v>0</v>
      </c>
      <c r="S15" s="256">
        <f>'公立【男】'!S14+'国・私立【男】'!S13</f>
        <v>0</v>
      </c>
      <c r="T15" s="338">
        <f>'公立【男】'!T14+'国・私立【男】'!T13</f>
        <v>0</v>
      </c>
      <c r="U15" s="257">
        <f>'公立【男】'!U14+'国・私立【男】'!U13</f>
        <v>0</v>
      </c>
      <c r="V15" s="252">
        <f>'公立【男】'!V14+'国・私立【男】'!V13</f>
        <v>0</v>
      </c>
    </row>
    <row r="16" spans="2:22" s="230" customFormat="1" ht="13.5">
      <c r="B16" s="557" t="s">
        <v>65</v>
      </c>
      <c r="C16" s="252">
        <f t="shared" si="2"/>
        <v>766</v>
      </c>
      <c r="D16" s="253">
        <f t="shared" si="3"/>
        <v>545</v>
      </c>
      <c r="E16" s="228">
        <f>'公立【男】'!E15+'国・私立【男】'!E14</f>
        <v>542</v>
      </c>
      <c r="F16" s="254">
        <f>'公立【男】'!F15+'国・私立【男】'!F14</f>
        <v>3</v>
      </c>
      <c r="G16" s="254">
        <f>'公立【男】'!G15+'国・私立【男】'!G14</f>
        <v>0</v>
      </c>
      <c r="H16" s="254">
        <f>'公立【男】'!H15+'国・私立【男】'!H14</f>
        <v>0</v>
      </c>
      <c r="I16" s="254">
        <f>'公立【男】'!I15+'国・私立【男】'!I14</f>
        <v>0</v>
      </c>
      <c r="J16" s="255">
        <f>'公立【男】'!J15+'国・私立【男】'!J14</f>
        <v>0</v>
      </c>
      <c r="K16" s="256">
        <f>'公立【男】'!K15+'国・私立【男】'!K14</f>
        <v>20</v>
      </c>
      <c r="L16" s="256">
        <f t="shared" si="4"/>
        <v>128</v>
      </c>
      <c r="M16" s="257">
        <f>'公立【男】'!M15+'国・私立【男】'!M14</f>
        <v>62</v>
      </c>
      <c r="N16" s="255">
        <f>'公立【男】'!N15+'国・私立【男】'!N14</f>
        <v>66</v>
      </c>
      <c r="O16" s="256">
        <f>'公立【男】'!O15+'国・私立【男】'!O14</f>
        <v>0</v>
      </c>
      <c r="P16" s="228">
        <f>'公立【男】'!P15+'国・私立【男】'!P14</f>
        <v>16</v>
      </c>
      <c r="Q16" s="258">
        <f>'公立【男】'!Q15+'国・私立【男】'!Q14</f>
        <v>0</v>
      </c>
      <c r="R16" s="256">
        <f>'公立【男】'!R15+'国・私立【男】'!R14</f>
        <v>0</v>
      </c>
      <c r="S16" s="256">
        <f>'公立【男】'!S15+'国・私立【男】'!S14</f>
        <v>57</v>
      </c>
      <c r="T16" s="338">
        <f>'公立【男】'!T15+'国・私立【男】'!T14</f>
        <v>0</v>
      </c>
      <c r="U16" s="257">
        <f>'公立【男】'!U15+'国・私立【男】'!U14</f>
        <v>0</v>
      </c>
      <c r="V16" s="252">
        <f>'公立【男】'!V15+'国・私立【男】'!V14</f>
        <v>0</v>
      </c>
    </row>
    <row r="17" spans="2:22" s="230" customFormat="1" ht="13.5">
      <c r="B17" s="557" t="s">
        <v>15</v>
      </c>
      <c r="C17" s="252">
        <f t="shared" si="2"/>
        <v>368</v>
      </c>
      <c r="D17" s="253">
        <f aca="true" t="shared" si="5" ref="D17:D23">SUM(E17:J17)</f>
        <v>91</v>
      </c>
      <c r="E17" s="228">
        <f>'公立【男】'!E16+'国・私立【男】'!E15</f>
        <v>85</v>
      </c>
      <c r="F17" s="254">
        <f>'公立【男】'!F16+'国・私立【男】'!F15</f>
        <v>6</v>
      </c>
      <c r="G17" s="254">
        <f>'公立【男】'!G16+'国・私立【男】'!G15</f>
        <v>0</v>
      </c>
      <c r="H17" s="254">
        <f>'公立【男】'!H16+'国・私立【男】'!H15</f>
        <v>0</v>
      </c>
      <c r="I17" s="254">
        <f>'公立【男】'!I16+'国・私立【男】'!I15</f>
        <v>0</v>
      </c>
      <c r="J17" s="255">
        <f>'公立【男】'!J16+'国・私立【男】'!J15</f>
        <v>0</v>
      </c>
      <c r="K17" s="256">
        <f>'公立【男】'!K16+'国・私立【男】'!K15</f>
        <v>120</v>
      </c>
      <c r="L17" s="256">
        <f>M17+N17</f>
        <v>0</v>
      </c>
      <c r="M17" s="257">
        <f>'公立【男】'!M16+'国・私立【男】'!M15</f>
        <v>0</v>
      </c>
      <c r="N17" s="255">
        <f>'公立【男】'!N16+'国・私立【男】'!N15</f>
        <v>0</v>
      </c>
      <c r="O17" s="256">
        <f>'公立【男】'!O16+'国・私立【男】'!O15</f>
        <v>4</v>
      </c>
      <c r="P17" s="228">
        <f>'公立【男】'!P16+'国・私立【男】'!P15</f>
        <v>122</v>
      </c>
      <c r="Q17" s="258">
        <f>'公立【男】'!Q16+'国・私立【男】'!Q15</f>
        <v>2</v>
      </c>
      <c r="R17" s="256">
        <f>'公立【男】'!R16+'国・私立【男】'!R15</f>
        <v>4</v>
      </c>
      <c r="S17" s="256">
        <f>'公立【男】'!S16+'国・私立【男】'!S15</f>
        <v>25</v>
      </c>
      <c r="T17" s="338">
        <f>'公立【男】'!T16+'国・私立【男】'!T15</f>
        <v>0</v>
      </c>
      <c r="U17" s="257">
        <f>'公立【男】'!U16+'国・私立【男】'!U15</f>
        <v>1</v>
      </c>
      <c r="V17" s="252">
        <f>'公立【男】'!V16+'国・私立【男】'!V15</f>
        <v>0</v>
      </c>
    </row>
    <row r="18" spans="2:22" s="230" customFormat="1" ht="13.5">
      <c r="B18" s="261" t="s">
        <v>16</v>
      </c>
      <c r="C18" s="262">
        <f>SUM(C19:C23)</f>
        <v>216</v>
      </c>
      <c r="D18" s="263">
        <f t="shared" si="5"/>
        <v>28</v>
      </c>
      <c r="E18" s="264">
        <f aca="true" t="shared" si="6" ref="E18:K18">SUM(E19:E23)</f>
        <v>26</v>
      </c>
      <c r="F18" s="265">
        <f t="shared" si="6"/>
        <v>2</v>
      </c>
      <c r="G18" s="265">
        <f t="shared" si="6"/>
        <v>0</v>
      </c>
      <c r="H18" s="265">
        <f t="shared" si="6"/>
        <v>0</v>
      </c>
      <c r="I18" s="265">
        <f t="shared" si="6"/>
        <v>0</v>
      </c>
      <c r="J18" s="266">
        <f t="shared" si="6"/>
        <v>0</v>
      </c>
      <c r="K18" s="267">
        <f t="shared" si="6"/>
        <v>26</v>
      </c>
      <c r="L18" s="267">
        <f>SUM(M18:N18)</f>
        <v>6</v>
      </c>
      <c r="M18" s="264">
        <f aca="true" t="shared" si="7" ref="M18:T18">SUM(M19:M23)</f>
        <v>5</v>
      </c>
      <c r="N18" s="266">
        <f t="shared" si="7"/>
        <v>1</v>
      </c>
      <c r="O18" s="267">
        <f t="shared" si="7"/>
        <v>16</v>
      </c>
      <c r="P18" s="268">
        <f t="shared" si="7"/>
        <v>91</v>
      </c>
      <c r="Q18" s="269">
        <f t="shared" si="7"/>
        <v>11</v>
      </c>
      <c r="R18" s="267">
        <f t="shared" si="7"/>
        <v>14</v>
      </c>
      <c r="S18" s="267">
        <f t="shared" si="7"/>
        <v>24</v>
      </c>
      <c r="T18" s="339">
        <f t="shared" si="7"/>
        <v>0</v>
      </c>
      <c r="U18" s="264">
        <f>SUM(U19:U23)</f>
        <v>0</v>
      </c>
      <c r="V18" s="272">
        <f>SUM(V19:V23)</f>
        <v>0</v>
      </c>
    </row>
    <row r="19" spans="2:22" s="230" customFormat="1" ht="13.5">
      <c r="B19" s="251" t="s">
        <v>10</v>
      </c>
      <c r="C19" s="252">
        <f>D19+K19+L19+O19+P19+Q19+R19+S19+T19</f>
        <v>171</v>
      </c>
      <c r="D19" s="253">
        <f t="shared" si="5"/>
        <v>25</v>
      </c>
      <c r="E19" s="257">
        <f>'公立【男】'!E18</f>
        <v>23</v>
      </c>
      <c r="F19" s="254">
        <f>'公立【男】'!F18</f>
        <v>2</v>
      </c>
      <c r="G19" s="254">
        <f>'公立【男】'!G18</f>
        <v>0</v>
      </c>
      <c r="H19" s="254">
        <f>'公立【男】'!H18</f>
        <v>0</v>
      </c>
      <c r="I19" s="254">
        <f>'公立【男】'!I18</f>
        <v>0</v>
      </c>
      <c r="J19" s="255">
        <f>'公立【男】'!J18</f>
        <v>0</v>
      </c>
      <c r="K19" s="256">
        <f>'公立【男】'!K18</f>
        <v>24</v>
      </c>
      <c r="L19" s="256">
        <f>M19+N19</f>
        <v>6</v>
      </c>
      <c r="M19" s="257">
        <f>'公立【男】'!M18</f>
        <v>5</v>
      </c>
      <c r="N19" s="255">
        <f>'公立【男】'!N18</f>
        <v>1</v>
      </c>
      <c r="O19" s="256">
        <f>'公立【男】'!O18</f>
        <v>13</v>
      </c>
      <c r="P19" s="228">
        <f>'公立【男】'!P18</f>
        <v>68</v>
      </c>
      <c r="Q19" s="258">
        <f>'公立【男】'!Q18</f>
        <v>3</v>
      </c>
      <c r="R19" s="256">
        <f>'公立【男】'!R18</f>
        <v>14</v>
      </c>
      <c r="S19" s="256">
        <f>'公立【男】'!S18</f>
        <v>18</v>
      </c>
      <c r="T19" s="338">
        <f>'公立【男】'!T18</f>
        <v>0</v>
      </c>
      <c r="U19" s="257">
        <f>'公立【男】'!U18</f>
        <v>0</v>
      </c>
      <c r="V19" s="252">
        <f>'公立【男】'!V18</f>
        <v>0</v>
      </c>
    </row>
    <row r="20" spans="2:22" s="230" customFormat="1" ht="13.5">
      <c r="B20" s="251" t="s">
        <v>11</v>
      </c>
      <c r="C20" s="252">
        <f t="shared" si="2"/>
        <v>13</v>
      </c>
      <c r="D20" s="253">
        <f t="shared" si="5"/>
        <v>2</v>
      </c>
      <c r="E20" s="257">
        <f>'公立【男】'!E19</f>
        <v>2</v>
      </c>
      <c r="F20" s="254">
        <f>'公立【男】'!F19</f>
        <v>0</v>
      </c>
      <c r="G20" s="254">
        <f>'公立【男】'!G19</f>
        <v>0</v>
      </c>
      <c r="H20" s="254">
        <f>'公立【男】'!H19</f>
        <v>0</v>
      </c>
      <c r="I20" s="254">
        <f>'公立【男】'!I19</f>
        <v>0</v>
      </c>
      <c r="J20" s="255">
        <f>'公立【男】'!J19</f>
        <v>0</v>
      </c>
      <c r="K20" s="256">
        <f>'公立【男】'!K19</f>
        <v>0</v>
      </c>
      <c r="L20" s="256">
        <f>M20+N20</f>
        <v>0</v>
      </c>
      <c r="M20" s="257">
        <f>'公立【男】'!M19</f>
        <v>0</v>
      </c>
      <c r="N20" s="255">
        <f>'公立【男】'!N19</f>
        <v>0</v>
      </c>
      <c r="O20" s="256">
        <f>'公立【男】'!O19</f>
        <v>1</v>
      </c>
      <c r="P20" s="228">
        <f>'公立【男】'!P19</f>
        <v>7</v>
      </c>
      <c r="Q20" s="258">
        <f>'公立【男】'!Q19</f>
        <v>1</v>
      </c>
      <c r="R20" s="256">
        <f>'公立【男】'!R19</f>
        <v>0</v>
      </c>
      <c r="S20" s="256">
        <f>'公立【男】'!S19</f>
        <v>2</v>
      </c>
      <c r="T20" s="338">
        <f>'公立【男】'!T19</f>
        <v>0</v>
      </c>
      <c r="U20" s="257">
        <f>'公立【男】'!U19</f>
        <v>0</v>
      </c>
      <c r="V20" s="252">
        <f>'公立【男】'!V19</f>
        <v>0</v>
      </c>
    </row>
    <row r="21" spans="2:22" s="230" customFormat="1" ht="13.5">
      <c r="B21" s="251" t="s">
        <v>12</v>
      </c>
      <c r="C21" s="252">
        <f t="shared" si="2"/>
        <v>19</v>
      </c>
      <c r="D21" s="253">
        <f t="shared" si="5"/>
        <v>0</v>
      </c>
      <c r="E21" s="257">
        <f>'公立【男】'!E20</f>
        <v>0</v>
      </c>
      <c r="F21" s="254">
        <f>'公立【男】'!F20</f>
        <v>0</v>
      </c>
      <c r="G21" s="254">
        <f>'公立【男】'!G20</f>
        <v>0</v>
      </c>
      <c r="H21" s="254">
        <f>'公立【男】'!H20</f>
        <v>0</v>
      </c>
      <c r="I21" s="254">
        <f>'公立【男】'!I20</f>
        <v>0</v>
      </c>
      <c r="J21" s="255">
        <f>'公立【男】'!J20</f>
        <v>0</v>
      </c>
      <c r="K21" s="256">
        <f>'公立【男】'!K20</f>
        <v>1</v>
      </c>
      <c r="L21" s="256">
        <f>M21+N21</f>
        <v>0</v>
      </c>
      <c r="M21" s="257">
        <f>'公立【男】'!M20</f>
        <v>0</v>
      </c>
      <c r="N21" s="255">
        <f>'公立【男】'!N20</f>
        <v>0</v>
      </c>
      <c r="O21" s="256">
        <f>'公立【男】'!O20</f>
        <v>2</v>
      </c>
      <c r="P21" s="228">
        <f>'公立【男】'!P20</f>
        <v>10</v>
      </c>
      <c r="Q21" s="258">
        <f>'公立【男】'!Q20</f>
        <v>5</v>
      </c>
      <c r="R21" s="256">
        <f>'公立【男】'!R20</f>
        <v>0</v>
      </c>
      <c r="S21" s="256">
        <f>'公立【男】'!S20</f>
        <v>1</v>
      </c>
      <c r="T21" s="338">
        <f>'公立【男】'!T20</f>
        <v>0</v>
      </c>
      <c r="U21" s="257">
        <f>'公立【男】'!U20</f>
        <v>0</v>
      </c>
      <c r="V21" s="252">
        <f>'公立【男】'!V20</f>
        <v>0</v>
      </c>
    </row>
    <row r="22" spans="2:22" s="230" customFormat="1" ht="13.5">
      <c r="B22" s="251" t="s">
        <v>13</v>
      </c>
      <c r="C22" s="252">
        <f t="shared" si="2"/>
        <v>13</v>
      </c>
      <c r="D22" s="253">
        <f t="shared" si="5"/>
        <v>1</v>
      </c>
      <c r="E22" s="257">
        <f>'公立【男】'!E21</f>
        <v>1</v>
      </c>
      <c r="F22" s="254">
        <f>'公立【男】'!F21</f>
        <v>0</v>
      </c>
      <c r="G22" s="254">
        <f>'公立【男】'!G21</f>
        <v>0</v>
      </c>
      <c r="H22" s="254">
        <f>'公立【男】'!H21</f>
        <v>0</v>
      </c>
      <c r="I22" s="254">
        <f>'公立【男】'!I21</f>
        <v>0</v>
      </c>
      <c r="J22" s="255">
        <f>'公立【男】'!J21</f>
        <v>0</v>
      </c>
      <c r="K22" s="256">
        <f>'公立【男】'!K21</f>
        <v>1</v>
      </c>
      <c r="L22" s="256">
        <f>M22+N22</f>
        <v>0</v>
      </c>
      <c r="M22" s="257">
        <f>'公立【男】'!M21</f>
        <v>0</v>
      </c>
      <c r="N22" s="255">
        <f>'公立【男】'!N21</f>
        <v>0</v>
      </c>
      <c r="O22" s="256">
        <f>'公立【男】'!O21</f>
        <v>0</v>
      </c>
      <c r="P22" s="228">
        <f>'公立【男】'!P21</f>
        <v>6</v>
      </c>
      <c r="Q22" s="258">
        <f>'公立【男】'!Q21</f>
        <v>2</v>
      </c>
      <c r="R22" s="256">
        <f>'公立【男】'!R21</f>
        <v>0</v>
      </c>
      <c r="S22" s="256">
        <f>'公立【男】'!S21</f>
        <v>3</v>
      </c>
      <c r="T22" s="338">
        <f>'公立【男】'!T21</f>
        <v>0</v>
      </c>
      <c r="U22" s="257">
        <f>'公立【男】'!U21</f>
        <v>0</v>
      </c>
      <c r="V22" s="252">
        <f>'公立【男】'!V21</f>
        <v>0</v>
      </c>
    </row>
    <row r="23" spans="2:22" s="230" customFormat="1" ht="14.25" thickBot="1">
      <c r="B23" s="273" t="s">
        <v>14</v>
      </c>
      <c r="C23" s="274">
        <f t="shared" si="2"/>
        <v>0</v>
      </c>
      <c r="D23" s="275">
        <f t="shared" si="5"/>
        <v>0</v>
      </c>
      <c r="E23" s="276">
        <f>'公立【男】'!E22</f>
        <v>0</v>
      </c>
      <c r="F23" s="277">
        <f>'公立【男】'!F22</f>
        <v>0</v>
      </c>
      <c r="G23" s="277">
        <f>'公立【男】'!G22</f>
        <v>0</v>
      </c>
      <c r="H23" s="277">
        <f>'公立【男】'!H22</f>
        <v>0</v>
      </c>
      <c r="I23" s="277">
        <f>'公立【男】'!I22</f>
        <v>0</v>
      </c>
      <c r="J23" s="278">
        <f>'公立【男】'!J22</f>
        <v>0</v>
      </c>
      <c r="K23" s="279">
        <f>'公立【男】'!K22</f>
        <v>0</v>
      </c>
      <c r="L23" s="279">
        <f>M23+N23</f>
        <v>0</v>
      </c>
      <c r="M23" s="276">
        <f>'公立【男】'!M22</f>
        <v>0</v>
      </c>
      <c r="N23" s="278">
        <f>'公立【男】'!N22</f>
        <v>0</v>
      </c>
      <c r="O23" s="279">
        <f>'公立【男】'!O22</f>
        <v>0</v>
      </c>
      <c r="P23" s="280">
        <f>'公立【男】'!P22</f>
        <v>0</v>
      </c>
      <c r="Q23" s="281">
        <f>'公立【男】'!Q22</f>
        <v>0</v>
      </c>
      <c r="R23" s="279">
        <f>'公立【男】'!R22</f>
        <v>0</v>
      </c>
      <c r="S23" s="279">
        <f>'公立【男】'!S22</f>
        <v>0</v>
      </c>
      <c r="T23" s="340">
        <f>'公立【男】'!T22</f>
        <v>0</v>
      </c>
      <c r="U23" s="276">
        <f>'公立【男】'!U22</f>
        <v>0</v>
      </c>
      <c r="V23" s="274">
        <f>'公立【男】'!V22</f>
        <v>0</v>
      </c>
    </row>
    <row r="24" s="230" customFormat="1" ht="13.5">
      <c r="B24" s="284"/>
    </row>
    <row r="25" spans="2:22" s="230" customFormat="1" ht="14.25" thickBot="1">
      <c r="B25" s="285" t="s">
        <v>17</v>
      </c>
      <c r="U25" s="231"/>
      <c r="V25" s="231"/>
    </row>
    <row r="26" spans="2:22" s="230" customFormat="1" ht="13.5">
      <c r="B26" s="239" t="s">
        <v>9</v>
      </c>
      <c r="C26" s="286">
        <f>D26+K26+L26+O26+P26+Q26+R26+S26+T26</f>
        <v>100.00000000000001</v>
      </c>
      <c r="D26" s="287">
        <f aca="true" t="shared" si="8" ref="D26:D43">IF($C6&lt;&gt;0,D6/$C6*100,0)</f>
        <v>63.5</v>
      </c>
      <c r="E26" s="288">
        <f aca="true" t="shared" si="9" ref="E26:V40">IF($C6&lt;&gt;0,E6/$C6*100,0)</f>
        <v>61.82142857142857</v>
      </c>
      <c r="F26" s="289">
        <f t="shared" si="9"/>
        <v>1.6160714285714286</v>
      </c>
      <c r="G26" s="288">
        <f t="shared" si="9"/>
        <v>0.026785714285714288</v>
      </c>
      <c r="H26" s="289">
        <f t="shared" si="9"/>
        <v>0</v>
      </c>
      <c r="I26" s="288">
        <f t="shared" si="9"/>
        <v>0.03571428571428571</v>
      </c>
      <c r="J26" s="290">
        <f t="shared" si="9"/>
        <v>0</v>
      </c>
      <c r="K26" s="291">
        <f t="shared" si="9"/>
        <v>11.107142857142858</v>
      </c>
      <c r="L26" s="291">
        <f t="shared" si="9"/>
        <v>7.142857142857142</v>
      </c>
      <c r="M26" s="292">
        <f t="shared" si="9"/>
        <v>2.2232142857142856</v>
      </c>
      <c r="N26" s="290">
        <f t="shared" si="9"/>
        <v>4.919642857142857</v>
      </c>
      <c r="O26" s="291">
        <f t="shared" si="9"/>
        <v>0.47321428571428575</v>
      </c>
      <c r="P26" s="292">
        <f t="shared" si="9"/>
        <v>9.919642857142858</v>
      </c>
      <c r="Q26" s="293">
        <f t="shared" si="9"/>
        <v>0.017857142857142856</v>
      </c>
      <c r="R26" s="291">
        <f t="shared" si="9"/>
        <v>0.4107142857142857</v>
      </c>
      <c r="S26" s="291">
        <f t="shared" si="9"/>
        <v>7.428571428571429</v>
      </c>
      <c r="T26" s="294">
        <f t="shared" si="9"/>
        <v>0</v>
      </c>
      <c r="U26" s="295">
        <f t="shared" si="9"/>
        <v>0.017857142857142856</v>
      </c>
      <c r="V26" s="296">
        <f t="shared" si="9"/>
        <v>0</v>
      </c>
    </row>
    <row r="27" spans="2:22" s="230" customFormat="1" ht="13.5">
      <c r="B27" s="557" t="s">
        <v>66</v>
      </c>
      <c r="C27" s="297">
        <f aca="true" t="shared" si="10" ref="C27:C43">D27+K27+L27+O27+P27+Q27+R27+S27+T27</f>
        <v>100</v>
      </c>
      <c r="D27" s="298">
        <f t="shared" si="8"/>
        <v>67.82351653164002</v>
      </c>
      <c r="E27" s="299">
        <f aca="true" t="shared" si="11" ref="E27:S27">IF($C7&lt;&gt;0,E7/$C7*100,0)</f>
        <v>66.34552222465514</v>
      </c>
      <c r="F27" s="300">
        <f t="shared" si="11"/>
        <v>1.45609809502956</v>
      </c>
      <c r="G27" s="299">
        <f t="shared" si="11"/>
        <v>0.02189621195533173</v>
      </c>
      <c r="H27" s="300">
        <f t="shared" si="11"/>
        <v>0</v>
      </c>
      <c r="I27" s="299">
        <f t="shared" si="11"/>
        <v>0</v>
      </c>
      <c r="J27" s="301">
        <f t="shared" si="11"/>
        <v>0</v>
      </c>
      <c r="K27" s="302">
        <f t="shared" si="11"/>
        <v>10.072257499452594</v>
      </c>
      <c r="L27" s="302">
        <f t="shared" si="11"/>
        <v>7.236698051237137</v>
      </c>
      <c r="M27" s="303">
        <f t="shared" si="11"/>
        <v>1.9816071819575214</v>
      </c>
      <c r="N27" s="301">
        <f t="shared" si="11"/>
        <v>5.2550908692796146</v>
      </c>
      <c r="O27" s="302">
        <f t="shared" si="11"/>
        <v>0.3941318151959711</v>
      </c>
      <c r="P27" s="303">
        <f t="shared" si="11"/>
        <v>5.944821545872564</v>
      </c>
      <c r="Q27" s="304">
        <f t="shared" si="11"/>
        <v>0</v>
      </c>
      <c r="R27" s="302">
        <f t="shared" si="11"/>
        <v>0.44887234508430046</v>
      </c>
      <c r="S27" s="302">
        <f t="shared" si="11"/>
        <v>8.079702211517407</v>
      </c>
      <c r="T27" s="305">
        <f t="shared" si="9"/>
        <v>0</v>
      </c>
      <c r="U27" s="306">
        <f t="shared" si="9"/>
        <v>0.010948105977665865</v>
      </c>
      <c r="V27" s="307">
        <f t="shared" si="9"/>
        <v>0</v>
      </c>
    </row>
    <row r="28" spans="2:22" s="230" customFormat="1" ht="13.5">
      <c r="B28" s="557" t="s">
        <v>67</v>
      </c>
      <c r="C28" s="297">
        <f t="shared" si="10"/>
        <v>100</v>
      </c>
      <c r="D28" s="298">
        <f t="shared" si="8"/>
        <v>25.842696629213485</v>
      </c>
      <c r="E28" s="299">
        <f t="shared" si="9"/>
        <v>24.719101123595504</v>
      </c>
      <c r="F28" s="300">
        <f t="shared" si="9"/>
        <v>1.1235955056179776</v>
      </c>
      <c r="G28" s="299">
        <f t="shared" si="9"/>
        <v>0</v>
      </c>
      <c r="H28" s="300">
        <f t="shared" si="9"/>
        <v>0</v>
      </c>
      <c r="I28" s="299">
        <f t="shared" si="9"/>
        <v>0</v>
      </c>
      <c r="J28" s="301">
        <f t="shared" si="9"/>
        <v>0</v>
      </c>
      <c r="K28" s="302">
        <f t="shared" si="9"/>
        <v>19.101123595505616</v>
      </c>
      <c r="L28" s="302">
        <f t="shared" si="9"/>
        <v>2.8089887640449436</v>
      </c>
      <c r="M28" s="303">
        <f t="shared" si="9"/>
        <v>0.5617977528089888</v>
      </c>
      <c r="N28" s="301">
        <f t="shared" si="9"/>
        <v>2.247191011235955</v>
      </c>
      <c r="O28" s="302">
        <f t="shared" si="9"/>
        <v>0</v>
      </c>
      <c r="P28" s="303">
        <f t="shared" si="9"/>
        <v>50</v>
      </c>
      <c r="Q28" s="304">
        <f t="shared" si="9"/>
        <v>0</v>
      </c>
      <c r="R28" s="302">
        <f t="shared" si="9"/>
        <v>0</v>
      </c>
      <c r="S28" s="302">
        <f t="shared" si="9"/>
        <v>2.247191011235955</v>
      </c>
      <c r="T28" s="305">
        <f t="shared" si="9"/>
        <v>0</v>
      </c>
      <c r="U28" s="306">
        <f t="shared" si="9"/>
        <v>0</v>
      </c>
      <c r="V28" s="307">
        <f t="shared" si="9"/>
        <v>0</v>
      </c>
    </row>
    <row r="29" spans="2:22" s="230" customFormat="1" ht="13.5">
      <c r="B29" s="557" t="s">
        <v>68</v>
      </c>
      <c r="C29" s="297">
        <f t="shared" si="10"/>
        <v>100</v>
      </c>
      <c r="D29" s="298">
        <f t="shared" si="8"/>
        <v>23.63238512035011</v>
      </c>
      <c r="E29" s="299">
        <f t="shared" si="9"/>
        <v>21.00656455142232</v>
      </c>
      <c r="F29" s="300">
        <f t="shared" si="9"/>
        <v>2.4070021881838075</v>
      </c>
      <c r="G29" s="299">
        <f t="shared" si="9"/>
        <v>0.2188183807439825</v>
      </c>
      <c r="H29" s="300">
        <f t="shared" si="9"/>
        <v>0</v>
      </c>
      <c r="I29" s="299">
        <f t="shared" si="9"/>
        <v>0</v>
      </c>
      <c r="J29" s="301">
        <f t="shared" si="9"/>
        <v>0</v>
      </c>
      <c r="K29" s="302">
        <f t="shared" si="9"/>
        <v>16.630196936542667</v>
      </c>
      <c r="L29" s="302">
        <f t="shared" si="9"/>
        <v>0.87527352297593</v>
      </c>
      <c r="M29" s="303">
        <f t="shared" si="9"/>
        <v>0.6564551422319475</v>
      </c>
      <c r="N29" s="301">
        <f t="shared" si="9"/>
        <v>0.2188183807439825</v>
      </c>
      <c r="O29" s="302">
        <f t="shared" si="9"/>
        <v>1.5317286652078774</v>
      </c>
      <c r="P29" s="303">
        <f t="shared" si="9"/>
        <v>56.236323851203494</v>
      </c>
      <c r="Q29" s="304">
        <f t="shared" si="9"/>
        <v>0</v>
      </c>
      <c r="R29" s="302">
        <f t="shared" si="9"/>
        <v>0</v>
      </c>
      <c r="S29" s="302">
        <f t="shared" si="9"/>
        <v>1.0940919037199124</v>
      </c>
      <c r="T29" s="305">
        <f t="shared" si="9"/>
        <v>0</v>
      </c>
      <c r="U29" s="306">
        <f t="shared" si="9"/>
        <v>0</v>
      </c>
      <c r="V29" s="307">
        <f t="shared" si="9"/>
        <v>0</v>
      </c>
    </row>
    <row r="30" spans="2:22" s="230" customFormat="1" ht="13.5">
      <c r="B30" s="557" t="s">
        <v>69</v>
      </c>
      <c r="C30" s="297">
        <f t="shared" si="10"/>
        <v>99.99999999999999</v>
      </c>
      <c r="D30" s="298">
        <f t="shared" si="8"/>
        <v>47.701149425287355</v>
      </c>
      <c r="E30" s="299">
        <f t="shared" si="9"/>
        <v>33.90804597701149</v>
      </c>
      <c r="F30" s="300">
        <f t="shared" si="9"/>
        <v>13.793103448275861</v>
      </c>
      <c r="G30" s="299">
        <f t="shared" si="9"/>
        <v>0</v>
      </c>
      <c r="H30" s="300">
        <f t="shared" si="9"/>
        <v>0</v>
      </c>
      <c r="I30" s="299">
        <f t="shared" si="9"/>
        <v>0</v>
      </c>
      <c r="J30" s="301">
        <f t="shared" si="9"/>
        <v>0</v>
      </c>
      <c r="K30" s="302">
        <f t="shared" si="9"/>
        <v>26.436781609195403</v>
      </c>
      <c r="L30" s="302">
        <f t="shared" si="9"/>
        <v>0</v>
      </c>
      <c r="M30" s="303">
        <f t="shared" si="9"/>
        <v>0</v>
      </c>
      <c r="N30" s="301">
        <f t="shared" si="9"/>
        <v>0</v>
      </c>
      <c r="O30" s="302">
        <f t="shared" si="9"/>
        <v>0.5747126436781609</v>
      </c>
      <c r="P30" s="303">
        <f t="shared" si="9"/>
        <v>24.71264367816092</v>
      </c>
      <c r="Q30" s="304">
        <f t="shared" si="9"/>
        <v>0</v>
      </c>
      <c r="R30" s="302">
        <f t="shared" si="9"/>
        <v>0</v>
      </c>
      <c r="S30" s="302">
        <f t="shared" si="9"/>
        <v>0.5747126436781609</v>
      </c>
      <c r="T30" s="305">
        <f t="shared" si="9"/>
        <v>0</v>
      </c>
      <c r="U30" s="306">
        <f t="shared" si="9"/>
        <v>0</v>
      </c>
      <c r="V30" s="307">
        <f t="shared" si="9"/>
        <v>0</v>
      </c>
    </row>
    <row r="31" spans="2:22" s="230" customFormat="1" ht="13.5">
      <c r="B31" s="557" t="s">
        <v>70</v>
      </c>
      <c r="C31" s="297">
        <f t="shared" si="10"/>
        <v>99.99999999999997</v>
      </c>
      <c r="D31" s="298">
        <f t="shared" si="8"/>
        <v>22.807017543859647</v>
      </c>
      <c r="E31" s="299">
        <f t="shared" si="9"/>
        <v>21.052631578947366</v>
      </c>
      <c r="F31" s="300">
        <f t="shared" si="9"/>
        <v>0</v>
      </c>
      <c r="G31" s="299">
        <f t="shared" si="9"/>
        <v>0</v>
      </c>
      <c r="H31" s="300">
        <f t="shared" si="9"/>
        <v>0</v>
      </c>
      <c r="I31" s="299">
        <f t="shared" si="9"/>
        <v>1.7543859649122806</v>
      </c>
      <c r="J31" s="301">
        <f t="shared" si="9"/>
        <v>0</v>
      </c>
      <c r="K31" s="302">
        <f t="shared" si="9"/>
        <v>22.807017543859647</v>
      </c>
      <c r="L31" s="302">
        <f t="shared" si="9"/>
        <v>0</v>
      </c>
      <c r="M31" s="303">
        <f t="shared" si="9"/>
        <v>0</v>
      </c>
      <c r="N31" s="301">
        <f t="shared" si="9"/>
        <v>0</v>
      </c>
      <c r="O31" s="302">
        <f t="shared" si="9"/>
        <v>8.771929824561402</v>
      </c>
      <c r="P31" s="303">
        <f t="shared" si="9"/>
        <v>42.10526315789473</v>
      </c>
      <c r="Q31" s="304">
        <f t="shared" si="9"/>
        <v>0</v>
      </c>
      <c r="R31" s="302">
        <f t="shared" si="9"/>
        <v>1.7543859649122806</v>
      </c>
      <c r="S31" s="302">
        <f t="shared" si="9"/>
        <v>1.7543859649122806</v>
      </c>
      <c r="T31" s="305">
        <f t="shared" si="9"/>
        <v>0</v>
      </c>
      <c r="U31" s="306">
        <f t="shared" si="9"/>
        <v>0</v>
      </c>
      <c r="V31" s="307">
        <f t="shared" si="9"/>
        <v>0</v>
      </c>
    </row>
    <row r="32" spans="2:22" s="230" customFormat="1" ht="13.5">
      <c r="B32" s="557" t="s">
        <v>71</v>
      </c>
      <c r="C32" s="297">
        <f t="shared" si="10"/>
        <v>0</v>
      </c>
      <c r="D32" s="298">
        <f t="shared" si="8"/>
        <v>0</v>
      </c>
      <c r="E32" s="299">
        <f t="shared" si="9"/>
        <v>0</v>
      </c>
      <c r="F32" s="300">
        <f t="shared" si="9"/>
        <v>0</v>
      </c>
      <c r="G32" s="299">
        <f t="shared" si="9"/>
        <v>0</v>
      </c>
      <c r="H32" s="300">
        <f t="shared" si="9"/>
        <v>0</v>
      </c>
      <c r="I32" s="299">
        <f t="shared" si="9"/>
        <v>0</v>
      </c>
      <c r="J32" s="301">
        <f t="shared" si="9"/>
        <v>0</v>
      </c>
      <c r="K32" s="302">
        <f t="shared" si="9"/>
        <v>0</v>
      </c>
      <c r="L32" s="302">
        <f t="shared" si="9"/>
        <v>0</v>
      </c>
      <c r="M32" s="303">
        <f t="shared" si="9"/>
        <v>0</v>
      </c>
      <c r="N32" s="301">
        <f t="shared" si="9"/>
        <v>0</v>
      </c>
      <c r="O32" s="302">
        <f t="shared" si="9"/>
        <v>0</v>
      </c>
      <c r="P32" s="303">
        <f t="shared" si="9"/>
        <v>0</v>
      </c>
      <c r="Q32" s="304">
        <f t="shared" si="9"/>
        <v>0</v>
      </c>
      <c r="R32" s="302">
        <f t="shared" si="9"/>
        <v>0</v>
      </c>
      <c r="S32" s="302">
        <f t="shared" si="9"/>
        <v>0</v>
      </c>
      <c r="T32" s="305">
        <f t="shared" si="9"/>
        <v>0</v>
      </c>
      <c r="U32" s="306">
        <f t="shared" si="9"/>
        <v>0</v>
      </c>
      <c r="V32" s="307">
        <f t="shared" si="9"/>
        <v>0</v>
      </c>
    </row>
    <row r="33" spans="2:22" s="230" customFormat="1" ht="13.5">
      <c r="B33" s="557" t="s">
        <v>72</v>
      </c>
      <c r="C33" s="297">
        <f t="shared" si="10"/>
        <v>100</v>
      </c>
      <c r="D33" s="298">
        <f t="shared" si="8"/>
        <v>75</v>
      </c>
      <c r="E33" s="299">
        <f t="shared" si="9"/>
        <v>0</v>
      </c>
      <c r="F33" s="300">
        <f t="shared" si="9"/>
        <v>0</v>
      </c>
      <c r="G33" s="299">
        <f t="shared" si="9"/>
        <v>0</v>
      </c>
      <c r="H33" s="300">
        <f t="shared" si="9"/>
        <v>0</v>
      </c>
      <c r="I33" s="299">
        <f t="shared" si="9"/>
        <v>75</v>
      </c>
      <c r="J33" s="301">
        <f t="shared" si="9"/>
        <v>0</v>
      </c>
      <c r="K33" s="302">
        <f t="shared" si="9"/>
        <v>0</v>
      </c>
      <c r="L33" s="302">
        <f t="shared" si="9"/>
        <v>0</v>
      </c>
      <c r="M33" s="303">
        <f t="shared" si="9"/>
        <v>0</v>
      </c>
      <c r="N33" s="301">
        <f t="shared" si="9"/>
        <v>0</v>
      </c>
      <c r="O33" s="302">
        <f t="shared" si="9"/>
        <v>0</v>
      </c>
      <c r="P33" s="303">
        <f t="shared" si="9"/>
        <v>0</v>
      </c>
      <c r="Q33" s="304">
        <f t="shared" si="9"/>
        <v>0</v>
      </c>
      <c r="R33" s="302">
        <f t="shared" si="9"/>
        <v>0</v>
      </c>
      <c r="S33" s="302">
        <f t="shared" si="9"/>
        <v>25</v>
      </c>
      <c r="T33" s="305">
        <f t="shared" si="9"/>
        <v>0</v>
      </c>
      <c r="U33" s="306">
        <f t="shared" si="9"/>
        <v>0</v>
      </c>
      <c r="V33" s="307">
        <f t="shared" si="9"/>
        <v>0</v>
      </c>
    </row>
    <row r="34" spans="2:22" s="230" customFormat="1" ht="13.5">
      <c r="B34" s="557" t="s">
        <v>73</v>
      </c>
      <c r="C34" s="297">
        <f t="shared" si="10"/>
        <v>100</v>
      </c>
      <c r="D34" s="298">
        <f t="shared" si="8"/>
        <v>50</v>
      </c>
      <c r="E34" s="299">
        <f t="shared" si="9"/>
        <v>46.42857142857143</v>
      </c>
      <c r="F34" s="300">
        <f t="shared" si="9"/>
        <v>3.571428571428571</v>
      </c>
      <c r="G34" s="299">
        <f t="shared" si="9"/>
        <v>0</v>
      </c>
      <c r="H34" s="300">
        <f t="shared" si="9"/>
        <v>0</v>
      </c>
      <c r="I34" s="299">
        <f t="shared" si="9"/>
        <v>0</v>
      </c>
      <c r="J34" s="301">
        <f t="shared" si="9"/>
        <v>0</v>
      </c>
      <c r="K34" s="302">
        <f t="shared" si="9"/>
        <v>26.785714285714285</v>
      </c>
      <c r="L34" s="302">
        <f t="shared" si="9"/>
        <v>0</v>
      </c>
      <c r="M34" s="303">
        <f t="shared" si="9"/>
        <v>0</v>
      </c>
      <c r="N34" s="301">
        <f t="shared" si="9"/>
        <v>0</v>
      </c>
      <c r="O34" s="302">
        <f t="shared" si="9"/>
        <v>0</v>
      </c>
      <c r="P34" s="303">
        <f t="shared" si="9"/>
        <v>23.214285714285715</v>
      </c>
      <c r="Q34" s="304">
        <f t="shared" si="9"/>
        <v>0</v>
      </c>
      <c r="R34" s="302">
        <f t="shared" si="9"/>
        <v>0</v>
      </c>
      <c r="S34" s="302">
        <f t="shared" si="9"/>
        <v>0</v>
      </c>
      <c r="T34" s="305">
        <f t="shared" si="9"/>
        <v>0</v>
      </c>
      <c r="U34" s="306">
        <f t="shared" si="9"/>
        <v>0</v>
      </c>
      <c r="V34" s="307">
        <f t="shared" si="9"/>
        <v>0</v>
      </c>
    </row>
    <row r="35" spans="2:22" s="230" customFormat="1" ht="13.5">
      <c r="B35" s="557" t="s">
        <v>74</v>
      </c>
      <c r="C35" s="297">
        <f t="shared" si="10"/>
        <v>99.99999999999999</v>
      </c>
      <c r="D35" s="298">
        <f t="shared" si="8"/>
        <v>0</v>
      </c>
      <c r="E35" s="299">
        <f t="shared" si="9"/>
        <v>0</v>
      </c>
      <c r="F35" s="300">
        <f t="shared" si="9"/>
        <v>0</v>
      </c>
      <c r="G35" s="299">
        <f t="shared" si="9"/>
        <v>0</v>
      </c>
      <c r="H35" s="300">
        <f t="shared" si="9"/>
        <v>0</v>
      </c>
      <c r="I35" s="299">
        <f t="shared" si="9"/>
        <v>0</v>
      </c>
      <c r="J35" s="301">
        <f t="shared" si="9"/>
        <v>0</v>
      </c>
      <c r="K35" s="302">
        <f t="shared" si="9"/>
        <v>0</v>
      </c>
      <c r="L35" s="302">
        <f t="shared" si="9"/>
        <v>33.33333333333333</v>
      </c>
      <c r="M35" s="303">
        <f t="shared" si="9"/>
        <v>33.33333333333333</v>
      </c>
      <c r="N35" s="301">
        <f t="shared" si="9"/>
        <v>0</v>
      </c>
      <c r="O35" s="302">
        <f t="shared" si="9"/>
        <v>0</v>
      </c>
      <c r="P35" s="303">
        <f t="shared" si="9"/>
        <v>66.66666666666666</v>
      </c>
      <c r="Q35" s="304">
        <f t="shared" si="9"/>
        <v>0</v>
      </c>
      <c r="R35" s="302">
        <f t="shared" si="9"/>
        <v>0</v>
      </c>
      <c r="S35" s="302">
        <f t="shared" si="9"/>
        <v>0</v>
      </c>
      <c r="T35" s="305">
        <f t="shared" si="9"/>
        <v>0</v>
      </c>
      <c r="U35" s="306">
        <f t="shared" si="9"/>
        <v>0</v>
      </c>
      <c r="V35" s="307">
        <f t="shared" si="9"/>
        <v>0</v>
      </c>
    </row>
    <row r="36" spans="2:22" s="230" customFormat="1" ht="13.5">
      <c r="B36" s="557" t="s">
        <v>65</v>
      </c>
      <c r="C36" s="297">
        <f t="shared" si="10"/>
        <v>99.99999999999999</v>
      </c>
      <c r="D36" s="298">
        <f t="shared" si="8"/>
        <v>71.14882506527415</v>
      </c>
      <c r="E36" s="299">
        <f t="shared" si="9"/>
        <v>70.75718015665797</v>
      </c>
      <c r="F36" s="300">
        <f t="shared" si="9"/>
        <v>0.39164490861618795</v>
      </c>
      <c r="G36" s="299">
        <f t="shared" si="9"/>
        <v>0</v>
      </c>
      <c r="H36" s="300">
        <f t="shared" si="9"/>
        <v>0</v>
      </c>
      <c r="I36" s="299">
        <f t="shared" si="9"/>
        <v>0</v>
      </c>
      <c r="J36" s="301">
        <f t="shared" si="9"/>
        <v>0</v>
      </c>
      <c r="K36" s="302">
        <f t="shared" si="9"/>
        <v>2.610966057441253</v>
      </c>
      <c r="L36" s="302">
        <f t="shared" si="9"/>
        <v>16.710182767624023</v>
      </c>
      <c r="M36" s="303">
        <f t="shared" si="9"/>
        <v>8.093994778067886</v>
      </c>
      <c r="N36" s="301">
        <f t="shared" si="9"/>
        <v>8.616187989556137</v>
      </c>
      <c r="O36" s="302">
        <f t="shared" si="9"/>
        <v>0</v>
      </c>
      <c r="P36" s="303">
        <f t="shared" si="9"/>
        <v>2.088772845953003</v>
      </c>
      <c r="Q36" s="304">
        <f t="shared" si="9"/>
        <v>0</v>
      </c>
      <c r="R36" s="302">
        <f t="shared" si="9"/>
        <v>0</v>
      </c>
      <c r="S36" s="302">
        <f t="shared" si="9"/>
        <v>7.441253263707572</v>
      </c>
      <c r="T36" s="305">
        <f t="shared" si="9"/>
        <v>0</v>
      </c>
      <c r="U36" s="306">
        <f t="shared" si="9"/>
        <v>0</v>
      </c>
      <c r="V36" s="307">
        <f t="shared" si="9"/>
        <v>0</v>
      </c>
    </row>
    <row r="37" spans="2:22" s="230" customFormat="1" ht="13.5">
      <c r="B37" s="557" t="s">
        <v>15</v>
      </c>
      <c r="C37" s="308">
        <f t="shared" si="10"/>
        <v>99.99999999999999</v>
      </c>
      <c r="D37" s="298">
        <f t="shared" si="8"/>
        <v>24.728260869565215</v>
      </c>
      <c r="E37" s="299">
        <f t="shared" si="9"/>
        <v>23.097826086956523</v>
      </c>
      <c r="F37" s="300">
        <f t="shared" si="9"/>
        <v>1.6304347826086956</v>
      </c>
      <c r="G37" s="299">
        <f t="shared" si="9"/>
        <v>0</v>
      </c>
      <c r="H37" s="300">
        <f t="shared" si="9"/>
        <v>0</v>
      </c>
      <c r="I37" s="299">
        <f t="shared" si="9"/>
        <v>0</v>
      </c>
      <c r="J37" s="301">
        <f t="shared" si="9"/>
        <v>0</v>
      </c>
      <c r="K37" s="302">
        <f t="shared" si="9"/>
        <v>32.608695652173914</v>
      </c>
      <c r="L37" s="302">
        <f t="shared" si="9"/>
        <v>0</v>
      </c>
      <c r="M37" s="303">
        <f t="shared" si="9"/>
        <v>0</v>
      </c>
      <c r="N37" s="301">
        <f t="shared" si="9"/>
        <v>0</v>
      </c>
      <c r="O37" s="302">
        <f t="shared" si="9"/>
        <v>1.0869565217391304</v>
      </c>
      <c r="P37" s="303">
        <f t="shared" si="9"/>
        <v>33.15217391304348</v>
      </c>
      <c r="Q37" s="304">
        <f t="shared" si="9"/>
        <v>0.5434782608695652</v>
      </c>
      <c r="R37" s="302">
        <f t="shared" si="9"/>
        <v>1.0869565217391304</v>
      </c>
      <c r="S37" s="302">
        <f t="shared" si="9"/>
        <v>6.7934782608695645</v>
      </c>
      <c r="T37" s="305">
        <f t="shared" si="9"/>
        <v>0</v>
      </c>
      <c r="U37" s="306">
        <f t="shared" si="9"/>
        <v>0.2717391304347826</v>
      </c>
      <c r="V37" s="307">
        <f t="shared" si="9"/>
        <v>0</v>
      </c>
    </row>
    <row r="38" spans="2:22" s="230" customFormat="1" ht="13.5">
      <c r="B38" s="261" t="s">
        <v>16</v>
      </c>
      <c r="C38" s="297">
        <f t="shared" si="10"/>
        <v>100</v>
      </c>
      <c r="D38" s="309">
        <f t="shared" si="8"/>
        <v>12.962962962962962</v>
      </c>
      <c r="E38" s="310">
        <f t="shared" si="9"/>
        <v>12.037037037037036</v>
      </c>
      <c r="F38" s="311">
        <f t="shared" si="9"/>
        <v>0.9259259259259258</v>
      </c>
      <c r="G38" s="310">
        <f t="shared" si="9"/>
        <v>0</v>
      </c>
      <c r="H38" s="311">
        <f t="shared" si="9"/>
        <v>0</v>
      </c>
      <c r="I38" s="310">
        <f t="shared" si="9"/>
        <v>0</v>
      </c>
      <c r="J38" s="312">
        <f t="shared" si="9"/>
        <v>0</v>
      </c>
      <c r="K38" s="313">
        <f t="shared" si="9"/>
        <v>12.037037037037036</v>
      </c>
      <c r="L38" s="313">
        <f t="shared" si="9"/>
        <v>2.7777777777777777</v>
      </c>
      <c r="M38" s="314">
        <f t="shared" si="9"/>
        <v>2.314814814814815</v>
      </c>
      <c r="N38" s="312">
        <f t="shared" si="9"/>
        <v>0.4629629629629629</v>
      </c>
      <c r="O38" s="313">
        <f t="shared" si="9"/>
        <v>7.4074074074074066</v>
      </c>
      <c r="P38" s="314">
        <f t="shared" si="9"/>
        <v>42.129629629629626</v>
      </c>
      <c r="Q38" s="315">
        <f t="shared" si="9"/>
        <v>5.092592592592593</v>
      </c>
      <c r="R38" s="313">
        <f t="shared" si="9"/>
        <v>6.481481481481481</v>
      </c>
      <c r="S38" s="313">
        <f t="shared" si="9"/>
        <v>11.11111111111111</v>
      </c>
      <c r="T38" s="316">
        <f t="shared" si="9"/>
        <v>0</v>
      </c>
      <c r="U38" s="317">
        <f t="shared" si="9"/>
        <v>0</v>
      </c>
      <c r="V38" s="318">
        <f t="shared" si="9"/>
        <v>0</v>
      </c>
    </row>
    <row r="39" spans="2:22" s="230" customFormat="1" ht="13.5">
      <c r="B39" s="251" t="s">
        <v>10</v>
      </c>
      <c r="C39" s="297">
        <f t="shared" si="10"/>
        <v>99.99999999999999</v>
      </c>
      <c r="D39" s="298">
        <f t="shared" si="8"/>
        <v>14.619883040935672</v>
      </c>
      <c r="E39" s="299">
        <f t="shared" si="9"/>
        <v>13.450292397660817</v>
      </c>
      <c r="F39" s="300">
        <f t="shared" si="9"/>
        <v>1.1695906432748537</v>
      </c>
      <c r="G39" s="299">
        <f t="shared" si="9"/>
        <v>0</v>
      </c>
      <c r="H39" s="300">
        <f t="shared" si="9"/>
        <v>0</v>
      </c>
      <c r="I39" s="299">
        <f t="shared" si="9"/>
        <v>0</v>
      </c>
      <c r="J39" s="301">
        <f t="shared" si="9"/>
        <v>0</v>
      </c>
      <c r="K39" s="302">
        <f t="shared" si="9"/>
        <v>14.035087719298245</v>
      </c>
      <c r="L39" s="302">
        <f t="shared" si="9"/>
        <v>3.508771929824561</v>
      </c>
      <c r="M39" s="303">
        <f t="shared" si="9"/>
        <v>2.923976608187134</v>
      </c>
      <c r="N39" s="301">
        <f t="shared" si="9"/>
        <v>0.5847953216374269</v>
      </c>
      <c r="O39" s="302">
        <f t="shared" si="9"/>
        <v>7.602339181286549</v>
      </c>
      <c r="P39" s="303">
        <f t="shared" si="9"/>
        <v>39.76608187134503</v>
      </c>
      <c r="Q39" s="304">
        <f t="shared" si="9"/>
        <v>1.7543859649122806</v>
      </c>
      <c r="R39" s="302">
        <f t="shared" si="9"/>
        <v>8.187134502923977</v>
      </c>
      <c r="S39" s="302">
        <f t="shared" si="9"/>
        <v>10.526315789473683</v>
      </c>
      <c r="T39" s="305">
        <f t="shared" si="9"/>
        <v>0</v>
      </c>
      <c r="U39" s="306">
        <f t="shared" si="9"/>
        <v>0</v>
      </c>
      <c r="V39" s="307">
        <f t="shared" si="9"/>
        <v>0</v>
      </c>
    </row>
    <row r="40" spans="2:22" s="230" customFormat="1" ht="13.5">
      <c r="B40" s="251" t="s">
        <v>11</v>
      </c>
      <c r="C40" s="297">
        <f t="shared" si="10"/>
        <v>100</v>
      </c>
      <c r="D40" s="298">
        <f t="shared" si="8"/>
        <v>15.384615384615385</v>
      </c>
      <c r="E40" s="299">
        <f t="shared" si="9"/>
        <v>15.384615384615385</v>
      </c>
      <c r="F40" s="300">
        <f t="shared" si="9"/>
        <v>0</v>
      </c>
      <c r="G40" s="299">
        <f t="shared" si="9"/>
        <v>0</v>
      </c>
      <c r="H40" s="300">
        <f t="shared" si="9"/>
        <v>0</v>
      </c>
      <c r="I40" s="299">
        <f t="shared" si="9"/>
        <v>0</v>
      </c>
      <c r="J40" s="301">
        <f t="shared" si="9"/>
        <v>0</v>
      </c>
      <c r="K40" s="302">
        <f t="shared" si="9"/>
        <v>0</v>
      </c>
      <c r="L40" s="302">
        <f t="shared" si="9"/>
        <v>0</v>
      </c>
      <c r="M40" s="303">
        <f t="shared" si="9"/>
        <v>0</v>
      </c>
      <c r="N40" s="301">
        <f t="shared" si="9"/>
        <v>0</v>
      </c>
      <c r="O40" s="302">
        <f t="shared" si="9"/>
        <v>7.6923076923076925</v>
      </c>
      <c r="P40" s="303">
        <f t="shared" si="9"/>
        <v>53.84615384615385</v>
      </c>
      <c r="Q40" s="304">
        <f t="shared" si="9"/>
        <v>7.6923076923076925</v>
      </c>
      <c r="R40" s="302">
        <f t="shared" si="9"/>
        <v>0</v>
      </c>
      <c r="S40" s="302">
        <f t="shared" si="9"/>
        <v>15.384615384615385</v>
      </c>
      <c r="T40" s="305">
        <f t="shared" si="9"/>
        <v>0</v>
      </c>
      <c r="U40" s="306">
        <f t="shared" si="9"/>
        <v>0</v>
      </c>
      <c r="V40" s="307">
        <f t="shared" si="9"/>
        <v>0</v>
      </c>
    </row>
    <row r="41" spans="2:22" s="230" customFormat="1" ht="13.5">
      <c r="B41" s="251" t="s">
        <v>12</v>
      </c>
      <c r="C41" s="297">
        <f t="shared" si="10"/>
        <v>99.99999999999999</v>
      </c>
      <c r="D41" s="298">
        <f t="shared" si="8"/>
        <v>0</v>
      </c>
      <c r="E41" s="299">
        <f aca="true" t="shared" si="12" ref="E41:S41">IF($C21&lt;&gt;0,E21/$C21*100,0)</f>
        <v>0</v>
      </c>
      <c r="F41" s="300">
        <f t="shared" si="12"/>
        <v>0</v>
      </c>
      <c r="G41" s="299">
        <f t="shared" si="12"/>
        <v>0</v>
      </c>
      <c r="H41" s="300">
        <f t="shared" si="12"/>
        <v>0</v>
      </c>
      <c r="I41" s="299">
        <f t="shared" si="12"/>
        <v>0</v>
      </c>
      <c r="J41" s="301">
        <f t="shared" si="12"/>
        <v>0</v>
      </c>
      <c r="K41" s="302">
        <f t="shared" si="12"/>
        <v>5.263157894736842</v>
      </c>
      <c r="L41" s="302">
        <f t="shared" si="12"/>
        <v>0</v>
      </c>
      <c r="M41" s="303">
        <f t="shared" si="12"/>
        <v>0</v>
      </c>
      <c r="N41" s="301">
        <f t="shared" si="12"/>
        <v>0</v>
      </c>
      <c r="O41" s="302">
        <f t="shared" si="12"/>
        <v>10.526315789473683</v>
      </c>
      <c r="P41" s="303">
        <f t="shared" si="12"/>
        <v>52.63157894736842</v>
      </c>
      <c r="Q41" s="304">
        <f t="shared" si="12"/>
        <v>26.31578947368421</v>
      </c>
      <c r="R41" s="302">
        <f t="shared" si="12"/>
        <v>0</v>
      </c>
      <c r="S41" s="302">
        <f t="shared" si="12"/>
        <v>5.263157894736842</v>
      </c>
      <c r="T41" s="305">
        <f aca="true" t="shared" si="13" ref="E41:V43">IF($C21&lt;&gt;0,T21/$C21*100,0)</f>
        <v>0</v>
      </c>
      <c r="U41" s="306">
        <f t="shared" si="13"/>
        <v>0</v>
      </c>
      <c r="V41" s="307">
        <f t="shared" si="13"/>
        <v>0</v>
      </c>
    </row>
    <row r="42" spans="2:22" s="230" customFormat="1" ht="13.5">
      <c r="B42" s="251" t="s">
        <v>13</v>
      </c>
      <c r="C42" s="297">
        <f t="shared" si="10"/>
        <v>100</v>
      </c>
      <c r="D42" s="298">
        <f t="shared" si="8"/>
        <v>7.6923076923076925</v>
      </c>
      <c r="E42" s="299">
        <f t="shared" si="13"/>
        <v>7.6923076923076925</v>
      </c>
      <c r="F42" s="300">
        <f t="shared" si="13"/>
        <v>0</v>
      </c>
      <c r="G42" s="299">
        <f t="shared" si="13"/>
        <v>0</v>
      </c>
      <c r="H42" s="300">
        <f t="shared" si="13"/>
        <v>0</v>
      </c>
      <c r="I42" s="299">
        <f t="shared" si="13"/>
        <v>0</v>
      </c>
      <c r="J42" s="301">
        <f t="shared" si="13"/>
        <v>0</v>
      </c>
      <c r="K42" s="302">
        <f t="shared" si="13"/>
        <v>7.6923076923076925</v>
      </c>
      <c r="L42" s="302">
        <f t="shared" si="13"/>
        <v>0</v>
      </c>
      <c r="M42" s="303">
        <f t="shared" si="13"/>
        <v>0</v>
      </c>
      <c r="N42" s="301">
        <f t="shared" si="13"/>
        <v>0</v>
      </c>
      <c r="O42" s="302">
        <f t="shared" si="13"/>
        <v>0</v>
      </c>
      <c r="P42" s="303">
        <f t="shared" si="13"/>
        <v>46.15384615384615</v>
      </c>
      <c r="Q42" s="304">
        <f t="shared" si="13"/>
        <v>15.384615384615385</v>
      </c>
      <c r="R42" s="302">
        <f t="shared" si="13"/>
        <v>0</v>
      </c>
      <c r="S42" s="302">
        <f t="shared" si="13"/>
        <v>23.076923076923077</v>
      </c>
      <c r="T42" s="305">
        <f t="shared" si="13"/>
        <v>0</v>
      </c>
      <c r="U42" s="306">
        <f t="shared" si="13"/>
        <v>0</v>
      </c>
      <c r="V42" s="307">
        <f t="shared" si="13"/>
        <v>0</v>
      </c>
    </row>
    <row r="43" spans="2:22" s="230" customFormat="1" ht="14.25" thickBot="1">
      <c r="B43" s="273" t="s">
        <v>14</v>
      </c>
      <c r="C43" s="319">
        <f t="shared" si="10"/>
        <v>0</v>
      </c>
      <c r="D43" s="320">
        <f t="shared" si="8"/>
        <v>0</v>
      </c>
      <c r="E43" s="321">
        <f t="shared" si="13"/>
        <v>0</v>
      </c>
      <c r="F43" s="322">
        <f t="shared" si="13"/>
        <v>0</v>
      </c>
      <c r="G43" s="321">
        <f t="shared" si="13"/>
        <v>0</v>
      </c>
      <c r="H43" s="322">
        <f t="shared" si="13"/>
        <v>0</v>
      </c>
      <c r="I43" s="321">
        <f t="shared" si="13"/>
        <v>0</v>
      </c>
      <c r="J43" s="323">
        <f t="shared" si="13"/>
        <v>0</v>
      </c>
      <c r="K43" s="324">
        <f t="shared" si="13"/>
        <v>0</v>
      </c>
      <c r="L43" s="324">
        <f t="shared" si="13"/>
        <v>0</v>
      </c>
      <c r="M43" s="325">
        <f t="shared" si="13"/>
        <v>0</v>
      </c>
      <c r="N43" s="323">
        <f t="shared" si="13"/>
        <v>0</v>
      </c>
      <c r="O43" s="324">
        <f t="shared" si="13"/>
        <v>0</v>
      </c>
      <c r="P43" s="325">
        <f t="shared" si="13"/>
        <v>0</v>
      </c>
      <c r="Q43" s="326">
        <f t="shared" si="13"/>
        <v>0</v>
      </c>
      <c r="R43" s="324">
        <f t="shared" si="13"/>
        <v>0</v>
      </c>
      <c r="S43" s="324">
        <f t="shared" si="13"/>
        <v>0</v>
      </c>
      <c r="T43" s="327">
        <f t="shared" si="13"/>
        <v>0</v>
      </c>
      <c r="U43" s="328">
        <f t="shared" si="13"/>
        <v>0</v>
      </c>
      <c r="V43" s="329">
        <f t="shared" si="13"/>
        <v>0</v>
      </c>
    </row>
    <row r="45" spans="2:3" ht="13.5">
      <c r="B45" s="345" t="s">
        <v>48</v>
      </c>
      <c r="C45" s="332" t="s">
        <v>47</v>
      </c>
    </row>
    <row r="46" spans="2:3" ht="13.5">
      <c r="B46" s="345" t="s">
        <v>49</v>
      </c>
      <c r="C46" s="332" t="s">
        <v>50</v>
      </c>
    </row>
  </sheetData>
  <sheetProtection/>
  <mergeCells count="24">
    <mergeCell ref="U3:V3"/>
    <mergeCell ref="U4:V4"/>
    <mergeCell ref="B3:B5"/>
    <mergeCell ref="C3:C4"/>
    <mergeCell ref="D3:J3"/>
    <mergeCell ref="M3:N3"/>
    <mergeCell ref="I4:I5"/>
    <mergeCell ref="D4:D5"/>
    <mergeCell ref="E4:E5"/>
    <mergeCell ref="F4:F5"/>
    <mergeCell ref="G4:G5"/>
    <mergeCell ref="H4:H5"/>
    <mergeCell ref="P3:Q3"/>
    <mergeCell ref="P4:P5"/>
    <mergeCell ref="Q4:Q5"/>
    <mergeCell ref="N4:N5"/>
    <mergeCell ref="O4:O5"/>
    <mergeCell ref="R4:R5"/>
    <mergeCell ref="S4:S5"/>
    <mergeCell ref="T4:T5"/>
    <mergeCell ref="J4:J5"/>
    <mergeCell ref="K4:K5"/>
    <mergeCell ref="L4:L5"/>
    <mergeCell ref="M4:M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V46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7.125" defaultRowHeight="13.5"/>
  <cols>
    <col min="1" max="1" width="3.75390625" style="332" customWidth="1"/>
    <col min="2" max="2" width="11.125" style="332" customWidth="1"/>
    <col min="3" max="3" width="11.25390625" style="332" customWidth="1"/>
    <col min="4" max="4" width="9.375" style="332" customWidth="1"/>
    <col min="5" max="10" width="7.50390625" style="332" customWidth="1"/>
    <col min="11" max="11" width="8.75390625" style="332" customWidth="1"/>
    <col min="12" max="12" width="8.625" style="332" customWidth="1"/>
    <col min="13" max="14" width="7.375" style="332" customWidth="1"/>
    <col min="15" max="15" width="8.25390625" style="332" customWidth="1"/>
    <col min="16" max="17" width="7.50390625" style="332" customWidth="1"/>
    <col min="18" max="18" width="7.625" style="332" customWidth="1"/>
    <col min="19" max="19" width="7.50390625" style="332" customWidth="1"/>
    <col min="20" max="20" width="6.25390625" style="332" customWidth="1"/>
    <col min="21" max="22" width="7.50390625" style="332" customWidth="1"/>
    <col min="23" max="247" width="9.00390625" style="332" customWidth="1"/>
    <col min="248" max="248" width="10.625" style="332" customWidth="1"/>
    <col min="249" max="249" width="11.25390625" style="332" bestFit="1" customWidth="1"/>
    <col min="250" max="250" width="9.25390625" style="332" bestFit="1" customWidth="1"/>
    <col min="251" max="251" width="7.50390625" style="332" customWidth="1"/>
    <col min="252" max="16384" width="7.125" style="332" customWidth="1"/>
  </cols>
  <sheetData>
    <row r="1" ht="17.25">
      <c r="B1" s="331" t="s">
        <v>39</v>
      </c>
    </row>
    <row r="2" spans="2:22" ht="18" thickBot="1">
      <c r="B2" s="331"/>
      <c r="U2" s="333"/>
      <c r="V2" s="334" t="str">
        <f>'国・公・私立計【男女】'!V2</f>
        <v>平成31年３月卒業</v>
      </c>
    </row>
    <row r="3" spans="2:22" s="230" customFormat="1" ht="34.5" customHeight="1">
      <c r="B3" s="561" t="s">
        <v>0</v>
      </c>
      <c r="C3" s="564" t="s">
        <v>1</v>
      </c>
      <c r="D3" s="566" t="s">
        <v>2</v>
      </c>
      <c r="E3" s="567"/>
      <c r="F3" s="567"/>
      <c r="G3" s="567"/>
      <c r="H3" s="567"/>
      <c r="I3" s="567"/>
      <c r="J3" s="568"/>
      <c r="K3" s="233" t="s">
        <v>18</v>
      </c>
      <c r="L3" s="234" t="s">
        <v>19</v>
      </c>
      <c r="M3" s="569" t="s">
        <v>3</v>
      </c>
      <c r="N3" s="570"/>
      <c r="O3" s="233" t="s">
        <v>20</v>
      </c>
      <c r="P3" s="585" t="s">
        <v>46</v>
      </c>
      <c r="Q3" s="566"/>
      <c r="R3" s="233" t="s">
        <v>21</v>
      </c>
      <c r="S3" s="233" t="s">
        <v>22</v>
      </c>
      <c r="T3" s="235" t="s">
        <v>23</v>
      </c>
      <c r="U3" s="569" t="s">
        <v>25</v>
      </c>
      <c r="V3" s="590"/>
    </row>
    <row r="4" spans="2:22" s="230" customFormat="1" ht="32.25" customHeight="1">
      <c r="B4" s="562"/>
      <c r="C4" s="565"/>
      <c r="D4" s="605" t="s">
        <v>4</v>
      </c>
      <c r="E4" s="607" t="s">
        <v>5</v>
      </c>
      <c r="F4" s="603" t="s">
        <v>52</v>
      </c>
      <c r="G4" s="603" t="s">
        <v>53</v>
      </c>
      <c r="H4" s="603" t="s">
        <v>54</v>
      </c>
      <c r="I4" s="603" t="s">
        <v>55</v>
      </c>
      <c r="J4" s="597" t="s">
        <v>56</v>
      </c>
      <c r="K4" s="579" t="s">
        <v>57</v>
      </c>
      <c r="L4" s="599" t="s">
        <v>4</v>
      </c>
      <c r="M4" s="601" t="s">
        <v>58</v>
      </c>
      <c r="N4" s="597" t="s">
        <v>6</v>
      </c>
      <c r="O4" s="579" t="s">
        <v>59</v>
      </c>
      <c r="P4" s="586" t="s">
        <v>60</v>
      </c>
      <c r="Q4" s="588" t="s">
        <v>61</v>
      </c>
      <c r="R4" s="579" t="s">
        <v>62</v>
      </c>
      <c r="S4" s="593" t="s">
        <v>7</v>
      </c>
      <c r="T4" s="595" t="s">
        <v>24</v>
      </c>
      <c r="U4" s="591" t="s">
        <v>51</v>
      </c>
      <c r="V4" s="592"/>
    </row>
    <row r="5" spans="2:22" s="230" customFormat="1" ht="69.75" customHeight="1" thickBot="1">
      <c r="B5" s="563"/>
      <c r="C5" s="237" t="s">
        <v>8</v>
      </c>
      <c r="D5" s="606"/>
      <c r="E5" s="608"/>
      <c r="F5" s="604"/>
      <c r="G5" s="604"/>
      <c r="H5" s="604"/>
      <c r="I5" s="604"/>
      <c r="J5" s="598"/>
      <c r="K5" s="580"/>
      <c r="L5" s="600"/>
      <c r="M5" s="602"/>
      <c r="N5" s="598"/>
      <c r="O5" s="580"/>
      <c r="P5" s="587"/>
      <c r="Q5" s="589"/>
      <c r="R5" s="580"/>
      <c r="S5" s="594"/>
      <c r="T5" s="596"/>
      <c r="U5" s="346" t="s">
        <v>63</v>
      </c>
      <c r="V5" s="336" t="s">
        <v>64</v>
      </c>
    </row>
    <row r="6" spans="2:22" ht="13.5">
      <c r="B6" s="347" t="s">
        <v>9</v>
      </c>
      <c r="C6" s="348">
        <f>SUM(C7:C17)</f>
        <v>11700</v>
      </c>
      <c r="D6" s="349">
        <f aca="true" t="shared" si="0" ref="D6:K6">SUM(D7:D17)</f>
        <v>8153</v>
      </c>
      <c r="E6" s="350">
        <f t="shared" si="0"/>
        <v>7199</v>
      </c>
      <c r="F6" s="351">
        <f t="shared" si="0"/>
        <v>855</v>
      </c>
      <c r="G6" s="351">
        <f t="shared" si="0"/>
        <v>1</v>
      </c>
      <c r="H6" s="351">
        <f t="shared" si="0"/>
        <v>1</v>
      </c>
      <c r="I6" s="351">
        <f t="shared" si="0"/>
        <v>97</v>
      </c>
      <c r="J6" s="352">
        <f t="shared" si="0"/>
        <v>0</v>
      </c>
      <c r="K6" s="353">
        <f t="shared" si="0"/>
        <v>1815</v>
      </c>
      <c r="L6" s="353">
        <f>M6+N6</f>
        <v>429</v>
      </c>
      <c r="M6" s="354">
        <f aca="true" t="shared" si="1" ref="M6:T6">SUM(M7:M17)</f>
        <v>199</v>
      </c>
      <c r="N6" s="352">
        <f t="shared" si="1"/>
        <v>230</v>
      </c>
      <c r="O6" s="353">
        <f t="shared" si="1"/>
        <v>9</v>
      </c>
      <c r="P6" s="355">
        <f t="shared" si="1"/>
        <v>696</v>
      </c>
      <c r="Q6" s="349">
        <f t="shared" si="1"/>
        <v>4</v>
      </c>
      <c r="R6" s="353">
        <f t="shared" si="1"/>
        <v>66</v>
      </c>
      <c r="S6" s="353">
        <f t="shared" si="1"/>
        <v>526</v>
      </c>
      <c r="T6" s="356">
        <f t="shared" si="1"/>
        <v>2</v>
      </c>
      <c r="U6" s="357">
        <f>SUM(U7:U17)</f>
        <v>0</v>
      </c>
      <c r="V6" s="358">
        <f>SUM(V7:V17)</f>
        <v>0</v>
      </c>
    </row>
    <row r="7" spans="2:22" ht="13.5">
      <c r="B7" s="557" t="s">
        <v>66</v>
      </c>
      <c r="C7" s="360">
        <f aca="true" t="shared" si="2" ref="C7:C23">D7+K7+L7+O7+P7+Q7+R7+S7+T7</f>
        <v>9797</v>
      </c>
      <c r="D7" s="361">
        <f>SUM(E7:J7)</f>
        <v>7097</v>
      </c>
      <c r="E7" s="362">
        <f>'公立【女】'!E7+'国・私立【女】'!E7+'国・私立【女】'!E10</f>
        <v>6343</v>
      </c>
      <c r="F7" s="363">
        <f>'公立【女】'!F7+'国・私立【女】'!F7+'国・私立【女】'!F10</f>
        <v>740</v>
      </c>
      <c r="G7" s="363">
        <f>'公立【女】'!G7+'国・私立【女】'!G7+'国・私立【女】'!G10</f>
        <v>1</v>
      </c>
      <c r="H7" s="363">
        <f>'公立【女】'!H7+'国・私立【女】'!H7+'国・私立【女】'!H10</f>
        <v>0</v>
      </c>
      <c r="I7" s="363">
        <f>'公立【女】'!I7+'国・私立【女】'!I7+'国・私立【女】'!I10</f>
        <v>13</v>
      </c>
      <c r="J7" s="364">
        <f>'公立【女】'!J7+'国・私立【女】'!J7+'国・私立【女】'!J10</f>
        <v>0</v>
      </c>
      <c r="K7" s="365">
        <f>'公立【女】'!K7+'国・私立【女】'!K7+'国・私立【女】'!K10</f>
        <v>1507</v>
      </c>
      <c r="L7" s="365">
        <f>M7+N7</f>
        <v>337</v>
      </c>
      <c r="M7" s="366">
        <f>'公立【女】'!M7+'国・私立【女】'!M7+'国・私立【女】'!M10</f>
        <v>170</v>
      </c>
      <c r="N7" s="364">
        <f>'公立【女】'!N7+'国・私立【女】'!N7+'国・私立【女】'!N10</f>
        <v>167</v>
      </c>
      <c r="O7" s="365">
        <f>'公立【女】'!O7+'国・私立【女】'!O7+'国・私立【女】'!O10</f>
        <v>7</v>
      </c>
      <c r="P7" s="362">
        <f>'公立【女】'!P7+'国・私立【女】'!P7+'国・私立【女】'!P10</f>
        <v>381</v>
      </c>
      <c r="Q7" s="367">
        <f>'公立【女】'!Q7+'国・私立【女】'!Q7+'国・私立【女】'!Q10</f>
        <v>1</v>
      </c>
      <c r="R7" s="365">
        <f>'公立【女】'!R7+'国・私立【女】'!R7+'国・私立【女】'!R10</f>
        <v>52</v>
      </c>
      <c r="S7" s="365">
        <f>'公立【女】'!S7+'国・私立【女】'!S7+'国・私立【女】'!S10</f>
        <v>413</v>
      </c>
      <c r="T7" s="368">
        <f>'公立【女】'!T7+'国・私立【女】'!T7+'国・私立【女】'!T10</f>
        <v>2</v>
      </c>
      <c r="U7" s="369">
        <f>'公立【女】'!U7+'国・私立【女】'!U7+'国・私立【女】'!U10</f>
        <v>0</v>
      </c>
      <c r="V7" s="360">
        <f>'公立【女】'!V7+'国・私立【女】'!V7+'国・私立【女】'!V10</f>
        <v>0</v>
      </c>
    </row>
    <row r="8" spans="2:22" ht="13.5">
      <c r="B8" s="557" t="s">
        <v>67</v>
      </c>
      <c r="C8" s="360">
        <f t="shared" si="2"/>
        <v>131</v>
      </c>
      <c r="D8" s="361">
        <f aca="true" t="shared" si="3" ref="D8:D16">SUM(E8:J8)</f>
        <v>28</v>
      </c>
      <c r="E8" s="362">
        <f>'公立【女】'!E8</f>
        <v>20</v>
      </c>
      <c r="F8" s="363">
        <f>'公立【女】'!F8</f>
        <v>8</v>
      </c>
      <c r="G8" s="363">
        <f>'公立【女】'!G8</f>
        <v>0</v>
      </c>
      <c r="H8" s="363">
        <f>'公立【女】'!H8</f>
        <v>0</v>
      </c>
      <c r="I8" s="363">
        <f>'公立【女】'!I8</f>
        <v>0</v>
      </c>
      <c r="J8" s="364">
        <f>'公立【女】'!J8</f>
        <v>0</v>
      </c>
      <c r="K8" s="365">
        <f>'公立【女】'!K8</f>
        <v>45</v>
      </c>
      <c r="L8" s="365">
        <f aca="true" t="shared" si="4" ref="L8:L16">M8+N8</f>
        <v>0</v>
      </c>
      <c r="M8" s="366">
        <f>'公立【女】'!M8</f>
        <v>0</v>
      </c>
      <c r="N8" s="364">
        <f>'公立【女】'!N8</f>
        <v>0</v>
      </c>
      <c r="O8" s="365">
        <f>'公立【女】'!O8</f>
        <v>0</v>
      </c>
      <c r="P8" s="362">
        <f>'公立【女】'!P8</f>
        <v>48</v>
      </c>
      <c r="Q8" s="367">
        <f>'公立【女】'!Q8</f>
        <v>0</v>
      </c>
      <c r="R8" s="365">
        <f>'公立【女】'!R8</f>
        <v>1</v>
      </c>
      <c r="S8" s="365">
        <f>'公立【女】'!S8</f>
        <v>9</v>
      </c>
      <c r="T8" s="368">
        <f>'公立【女】'!T8</f>
        <v>0</v>
      </c>
      <c r="U8" s="369">
        <f>'公立【女】'!U8</f>
        <v>0</v>
      </c>
      <c r="V8" s="360">
        <f>'公立【女】'!V8</f>
        <v>0</v>
      </c>
    </row>
    <row r="9" spans="2:22" ht="13.5">
      <c r="B9" s="557" t="s">
        <v>68</v>
      </c>
      <c r="C9" s="360">
        <f t="shared" si="2"/>
        <v>83</v>
      </c>
      <c r="D9" s="361">
        <f t="shared" si="3"/>
        <v>24</v>
      </c>
      <c r="E9" s="362">
        <f>'公立【女】'!E9</f>
        <v>17</v>
      </c>
      <c r="F9" s="363">
        <f>'公立【女】'!F9</f>
        <v>7</v>
      </c>
      <c r="G9" s="363">
        <f>'公立【女】'!G9</f>
        <v>0</v>
      </c>
      <c r="H9" s="363">
        <f>'公立【女】'!H9</f>
        <v>0</v>
      </c>
      <c r="I9" s="363">
        <f>'公立【女】'!I9</f>
        <v>0</v>
      </c>
      <c r="J9" s="364">
        <f>'公立【女】'!J9</f>
        <v>0</v>
      </c>
      <c r="K9" s="365">
        <f>'公立【女】'!K9</f>
        <v>16</v>
      </c>
      <c r="L9" s="365">
        <f t="shared" si="4"/>
        <v>0</v>
      </c>
      <c r="M9" s="366">
        <f>'公立【女】'!M9</f>
        <v>0</v>
      </c>
      <c r="N9" s="364">
        <f>'公立【女】'!N9</f>
        <v>0</v>
      </c>
      <c r="O9" s="365">
        <f>'公立【女】'!O9</f>
        <v>0</v>
      </c>
      <c r="P9" s="362">
        <f>'公立【女】'!P9</f>
        <v>41</v>
      </c>
      <c r="Q9" s="367">
        <f>'公立【女】'!Q9</f>
        <v>0</v>
      </c>
      <c r="R9" s="365">
        <f>'公立【女】'!R9</f>
        <v>0</v>
      </c>
      <c r="S9" s="365">
        <f>'公立【女】'!S9</f>
        <v>2</v>
      </c>
      <c r="T9" s="368">
        <f>'公立【女】'!T9</f>
        <v>0</v>
      </c>
      <c r="U9" s="369">
        <f>'公立【女】'!U9</f>
        <v>0</v>
      </c>
      <c r="V9" s="360">
        <f>'公立【女】'!V9</f>
        <v>0</v>
      </c>
    </row>
    <row r="10" spans="2:22" ht="13.5">
      <c r="B10" s="557" t="s">
        <v>69</v>
      </c>
      <c r="C10" s="360">
        <f t="shared" si="2"/>
        <v>264</v>
      </c>
      <c r="D10" s="361">
        <f t="shared" si="3"/>
        <v>85</v>
      </c>
      <c r="E10" s="362">
        <f>'公立【女】'!E10+'国・私立【女】'!E11</f>
        <v>55</v>
      </c>
      <c r="F10" s="363">
        <f>'公立【女】'!F10+'国・私立【女】'!F11</f>
        <v>30</v>
      </c>
      <c r="G10" s="363">
        <f>'公立【女】'!G10+'国・私立【女】'!G11</f>
        <v>0</v>
      </c>
      <c r="H10" s="363">
        <f>'公立【女】'!H10+'国・私立【女】'!H11</f>
        <v>0</v>
      </c>
      <c r="I10" s="363">
        <f>'公立【女】'!I10+'国・私立【女】'!I11</f>
        <v>0</v>
      </c>
      <c r="J10" s="364">
        <f>'公立【女】'!J10+'国・私立【女】'!J11</f>
        <v>0</v>
      </c>
      <c r="K10" s="365">
        <f>'公立【女】'!K10+'国・私立【女】'!K11</f>
        <v>68</v>
      </c>
      <c r="L10" s="365">
        <f t="shared" si="4"/>
        <v>0</v>
      </c>
      <c r="M10" s="366">
        <f>'公立【女】'!M10+'国・私立【女】'!M11</f>
        <v>0</v>
      </c>
      <c r="N10" s="364">
        <f>'公立【女】'!N10+'国・私立【女】'!N11</f>
        <v>0</v>
      </c>
      <c r="O10" s="365">
        <f>'公立【女】'!O10+'国・私立【女】'!O11</f>
        <v>0</v>
      </c>
      <c r="P10" s="362">
        <f>'公立【女】'!P10+'国・私立【女】'!P11</f>
        <v>99</v>
      </c>
      <c r="Q10" s="367">
        <f>'公立【女】'!Q10+'国・私立【女】'!Q11</f>
        <v>0</v>
      </c>
      <c r="R10" s="365">
        <f>'公立【女】'!R10+'国・私立【女】'!R11</f>
        <v>4</v>
      </c>
      <c r="S10" s="365">
        <f>'公立【女】'!S10+'国・私立【女】'!S11</f>
        <v>8</v>
      </c>
      <c r="T10" s="368">
        <f>'公立【女】'!T10+'国・私立【女】'!T11</f>
        <v>0</v>
      </c>
      <c r="U10" s="369">
        <f>'公立【女】'!U10+'国・私立【女】'!U11</f>
        <v>0</v>
      </c>
      <c r="V10" s="360">
        <f>'公立【女】'!V10+'国・私立【女】'!V11</f>
        <v>0</v>
      </c>
    </row>
    <row r="11" spans="2:22" ht="13.5">
      <c r="B11" s="557" t="s">
        <v>70</v>
      </c>
      <c r="C11" s="360">
        <f t="shared" si="2"/>
        <v>22</v>
      </c>
      <c r="D11" s="361">
        <f t="shared" si="3"/>
        <v>9</v>
      </c>
      <c r="E11" s="362">
        <f>'公立【女】'!E11</f>
        <v>7</v>
      </c>
      <c r="F11" s="363">
        <f>'公立【女】'!F11</f>
        <v>1</v>
      </c>
      <c r="G11" s="363">
        <f>'公立【女】'!G11</f>
        <v>0</v>
      </c>
      <c r="H11" s="363">
        <f>'公立【女】'!H11</f>
        <v>0</v>
      </c>
      <c r="I11" s="363">
        <f>'公立【女】'!I11</f>
        <v>1</v>
      </c>
      <c r="J11" s="364">
        <f>'公立【女】'!J11</f>
        <v>0</v>
      </c>
      <c r="K11" s="365">
        <f>'公立【女】'!K11</f>
        <v>7</v>
      </c>
      <c r="L11" s="365">
        <f t="shared" si="4"/>
        <v>0</v>
      </c>
      <c r="M11" s="366">
        <f>'公立【女】'!M11</f>
        <v>0</v>
      </c>
      <c r="N11" s="364">
        <f>'公立【女】'!N11</f>
        <v>0</v>
      </c>
      <c r="O11" s="365">
        <f>'公立【女】'!O11</f>
        <v>1</v>
      </c>
      <c r="P11" s="362">
        <f>'公立【女】'!P11</f>
        <v>5</v>
      </c>
      <c r="Q11" s="367">
        <f>'公立【女】'!Q11</f>
        <v>0</v>
      </c>
      <c r="R11" s="365">
        <f>'公立【女】'!R11</f>
        <v>0</v>
      </c>
      <c r="S11" s="365">
        <f>'公立【女】'!S11</f>
        <v>0</v>
      </c>
      <c r="T11" s="368">
        <f>'公立【女】'!T11</f>
        <v>0</v>
      </c>
      <c r="U11" s="369">
        <f>'公立【女】'!U11</f>
        <v>0</v>
      </c>
      <c r="V11" s="360">
        <f>'公立【女】'!V11</f>
        <v>0</v>
      </c>
    </row>
    <row r="12" spans="2:22" ht="13.5">
      <c r="B12" s="557" t="s">
        <v>71</v>
      </c>
      <c r="C12" s="360">
        <f t="shared" si="2"/>
        <v>15</v>
      </c>
      <c r="D12" s="361">
        <f t="shared" si="3"/>
        <v>0</v>
      </c>
      <c r="E12" s="362">
        <f>'公立【女】'!E12</f>
        <v>0</v>
      </c>
      <c r="F12" s="363">
        <f>'公立【女】'!F12</f>
        <v>0</v>
      </c>
      <c r="G12" s="363">
        <f>'公立【女】'!G12</f>
        <v>0</v>
      </c>
      <c r="H12" s="363">
        <f>'公立【女】'!H12</f>
        <v>0</v>
      </c>
      <c r="I12" s="363">
        <f>'公立【女】'!I12</f>
        <v>0</v>
      </c>
      <c r="J12" s="364">
        <f>'公立【女】'!J12</f>
        <v>0</v>
      </c>
      <c r="K12" s="365">
        <f>'公立【女】'!K12</f>
        <v>5</v>
      </c>
      <c r="L12" s="365">
        <f t="shared" si="4"/>
        <v>0</v>
      </c>
      <c r="M12" s="366">
        <f>'公立【女】'!M12</f>
        <v>0</v>
      </c>
      <c r="N12" s="364">
        <f>'公立【女】'!N12</f>
        <v>0</v>
      </c>
      <c r="O12" s="365">
        <f>'公立【女】'!O12</f>
        <v>0</v>
      </c>
      <c r="P12" s="362">
        <f>'公立【女】'!P12</f>
        <v>9</v>
      </c>
      <c r="Q12" s="367">
        <f>'公立【女】'!Q12</f>
        <v>0</v>
      </c>
      <c r="R12" s="365">
        <f>'公立【女】'!R12</f>
        <v>0</v>
      </c>
      <c r="S12" s="365">
        <f>'公立【女】'!S12</f>
        <v>1</v>
      </c>
      <c r="T12" s="368">
        <f>'公立【女】'!T12</f>
        <v>0</v>
      </c>
      <c r="U12" s="369">
        <f>'公立【女】'!U12</f>
        <v>0</v>
      </c>
      <c r="V12" s="360">
        <f>'公立【女】'!V12</f>
        <v>0</v>
      </c>
    </row>
    <row r="13" spans="2:22" ht="13.5">
      <c r="B13" s="557" t="s">
        <v>72</v>
      </c>
      <c r="C13" s="360">
        <f t="shared" si="2"/>
        <v>89</v>
      </c>
      <c r="D13" s="361">
        <f t="shared" si="3"/>
        <v>83</v>
      </c>
      <c r="E13" s="362">
        <f>'国・私立【女】'!E12</f>
        <v>0</v>
      </c>
      <c r="F13" s="363">
        <f>'国・私立【女】'!F12</f>
        <v>0</v>
      </c>
      <c r="G13" s="363">
        <f>'国・私立【女】'!G12</f>
        <v>0</v>
      </c>
      <c r="H13" s="363">
        <f>'国・私立【女】'!H12</f>
        <v>1</v>
      </c>
      <c r="I13" s="363">
        <f>'国・私立【女】'!I12</f>
        <v>82</v>
      </c>
      <c r="J13" s="364">
        <f>'国・私立【女】'!J12</f>
        <v>0</v>
      </c>
      <c r="K13" s="365">
        <f>'国・私立【女】'!K12</f>
        <v>2</v>
      </c>
      <c r="L13" s="365">
        <f t="shared" si="4"/>
        <v>0</v>
      </c>
      <c r="M13" s="366">
        <f>'国・私立【女】'!M12</f>
        <v>0</v>
      </c>
      <c r="N13" s="364">
        <f>'国・私立【女】'!N12</f>
        <v>0</v>
      </c>
      <c r="O13" s="365">
        <f>'国・私立【女】'!O12</f>
        <v>0</v>
      </c>
      <c r="P13" s="362">
        <f>'国・私立【女】'!P12</f>
        <v>1</v>
      </c>
      <c r="Q13" s="367">
        <f>'国・私立【女】'!Q12</f>
        <v>0</v>
      </c>
      <c r="R13" s="365">
        <f>'国・私立【女】'!R12</f>
        <v>0</v>
      </c>
      <c r="S13" s="365">
        <f>'国・私立【女】'!S12</f>
        <v>3</v>
      </c>
      <c r="T13" s="368">
        <f>'国・私立【女】'!T12</f>
        <v>0</v>
      </c>
      <c r="U13" s="369">
        <f>'国・私立【女】'!U12</f>
        <v>0</v>
      </c>
      <c r="V13" s="360">
        <f>'国・私立【女】'!V12</f>
        <v>0</v>
      </c>
    </row>
    <row r="14" spans="2:22" ht="13.5">
      <c r="B14" s="557" t="s">
        <v>73</v>
      </c>
      <c r="C14" s="360">
        <f t="shared" si="2"/>
        <v>18</v>
      </c>
      <c r="D14" s="361">
        <f t="shared" si="3"/>
        <v>7</v>
      </c>
      <c r="E14" s="362">
        <f>'公立【女】'!E13</f>
        <v>3</v>
      </c>
      <c r="F14" s="363">
        <f>'公立【女】'!F13</f>
        <v>4</v>
      </c>
      <c r="G14" s="363">
        <f>'公立【女】'!G13</f>
        <v>0</v>
      </c>
      <c r="H14" s="363">
        <f>'公立【女】'!H13</f>
        <v>0</v>
      </c>
      <c r="I14" s="363">
        <f>'公立【女】'!I13</f>
        <v>0</v>
      </c>
      <c r="J14" s="364">
        <f>'公立【女】'!J13</f>
        <v>0</v>
      </c>
      <c r="K14" s="365">
        <f>'公立【女】'!K13</f>
        <v>6</v>
      </c>
      <c r="L14" s="365">
        <f t="shared" si="4"/>
        <v>0</v>
      </c>
      <c r="M14" s="366">
        <f>'公立【女】'!M13</f>
        <v>0</v>
      </c>
      <c r="N14" s="364">
        <f>'公立【女】'!N13</f>
        <v>0</v>
      </c>
      <c r="O14" s="365">
        <f>'公立【女】'!O13</f>
        <v>0</v>
      </c>
      <c r="P14" s="362">
        <f>'公立【女】'!P13</f>
        <v>3</v>
      </c>
      <c r="Q14" s="367">
        <f>'公立【女】'!Q13</f>
        <v>0</v>
      </c>
      <c r="R14" s="365">
        <f>'公立【女】'!R13</f>
        <v>1</v>
      </c>
      <c r="S14" s="365">
        <f>'公立【女】'!S13</f>
        <v>1</v>
      </c>
      <c r="T14" s="368">
        <f>'公立【女】'!T13</f>
        <v>0</v>
      </c>
      <c r="U14" s="369">
        <f>'公立【女】'!U13</f>
        <v>0</v>
      </c>
      <c r="V14" s="360">
        <f>'公立【女】'!V13</f>
        <v>0</v>
      </c>
    </row>
    <row r="15" spans="2:22" ht="13.5">
      <c r="B15" s="557" t="s">
        <v>74</v>
      </c>
      <c r="C15" s="360">
        <f t="shared" si="2"/>
        <v>13</v>
      </c>
      <c r="D15" s="361">
        <f>'公立【女】'!D14+'国・私立【女】'!D13</f>
        <v>4</v>
      </c>
      <c r="E15" s="362">
        <f>'公立【女】'!E14+'国・私立【女】'!E13</f>
        <v>2</v>
      </c>
      <c r="F15" s="363">
        <f>'公立【女】'!F14+'国・私立【女】'!F13</f>
        <v>2</v>
      </c>
      <c r="G15" s="363">
        <f>'公立【女】'!G14+'国・私立【女】'!G13</f>
        <v>0</v>
      </c>
      <c r="H15" s="363">
        <f>'公立【女】'!H14+'国・私立【女】'!H13</f>
        <v>0</v>
      </c>
      <c r="I15" s="363">
        <f>'公立【女】'!I14+'国・私立【女】'!I13</f>
        <v>0</v>
      </c>
      <c r="J15" s="364">
        <f>'公立【女】'!J14+'国・私立【女】'!J13</f>
        <v>0</v>
      </c>
      <c r="K15" s="365">
        <f>'公立【女】'!K14+'国・私立【女】'!K13</f>
        <v>0</v>
      </c>
      <c r="L15" s="365">
        <f>'公立【女】'!L14+'国・私立【女】'!L13</f>
        <v>1</v>
      </c>
      <c r="M15" s="366">
        <f>'公立【女】'!M14+'国・私立【女】'!M13</f>
        <v>1</v>
      </c>
      <c r="N15" s="364">
        <f>'公立【女】'!N14+'国・私立【女】'!N13</f>
        <v>0</v>
      </c>
      <c r="O15" s="365">
        <f>'公立【女】'!O14+'国・私立【女】'!O13</f>
        <v>0</v>
      </c>
      <c r="P15" s="362">
        <f>'公立【女】'!P14+'国・私立【女】'!P13</f>
        <v>8</v>
      </c>
      <c r="Q15" s="367">
        <f>'公立【女】'!Q14+'国・私立【女】'!Q13</f>
        <v>0</v>
      </c>
      <c r="R15" s="365">
        <f>'公立【女】'!R14+'国・私立【女】'!R13</f>
        <v>0</v>
      </c>
      <c r="S15" s="365">
        <f>'公立【女】'!S14+'国・私立【女】'!S13</f>
        <v>0</v>
      </c>
      <c r="T15" s="368">
        <f>'公立【女】'!T14+'国・私立【女】'!T13</f>
        <v>0</v>
      </c>
      <c r="U15" s="369">
        <f>'公立【女】'!U14+'国・私立【女】'!U13</f>
        <v>0</v>
      </c>
      <c r="V15" s="360">
        <f>'公立【女】'!V14+'国・私立【女】'!V13</f>
        <v>0</v>
      </c>
    </row>
    <row r="16" spans="2:22" ht="13.5">
      <c r="B16" s="557" t="s">
        <v>65</v>
      </c>
      <c r="C16" s="360">
        <f t="shared" si="2"/>
        <v>961</v>
      </c>
      <c r="D16" s="361">
        <f t="shared" si="3"/>
        <v>733</v>
      </c>
      <c r="E16" s="362">
        <f>'公立【女】'!E15+'国・私立【女】'!E14</f>
        <v>703</v>
      </c>
      <c r="F16" s="363">
        <f>'公立【女】'!F15+'国・私立【女】'!F14</f>
        <v>29</v>
      </c>
      <c r="G16" s="363">
        <f>'公立【女】'!G15+'国・私立【女】'!G14</f>
        <v>0</v>
      </c>
      <c r="H16" s="363">
        <f>'公立【女】'!H15+'国・私立【女】'!H14</f>
        <v>0</v>
      </c>
      <c r="I16" s="363">
        <f>'公立【女】'!I15+'国・私立【女】'!I14</f>
        <v>1</v>
      </c>
      <c r="J16" s="364">
        <f>'公立【女】'!J15+'国・私立【女】'!J14</f>
        <v>0</v>
      </c>
      <c r="K16" s="365">
        <f>'公立【女】'!K15+'国・私立【女】'!K14</f>
        <v>46</v>
      </c>
      <c r="L16" s="365">
        <f t="shared" si="4"/>
        <v>91</v>
      </c>
      <c r="M16" s="366">
        <f>'公立【女】'!M15+'国・私立【女】'!M14</f>
        <v>28</v>
      </c>
      <c r="N16" s="364">
        <f>'公立【女】'!N15+'国・私立【女】'!N14</f>
        <v>63</v>
      </c>
      <c r="O16" s="365">
        <f>'公立【女】'!O15+'国・私立【女】'!O14</f>
        <v>0</v>
      </c>
      <c r="P16" s="362">
        <f>'公立【女】'!P15+'国・私立【女】'!P14</f>
        <v>23</v>
      </c>
      <c r="Q16" s="367">
        <f>'公立【女】'!Q15+'国・私立【女】'!Q14</f>
        <v>1</v>
      </c>
      <c r="R16" s="365">
        <f>'公立【女】'!R15+'国・私立【女】'!R14</f>
        <v>2</v>
      </c>
      <c r="S16" s="365">
        <f>'公立【女】'!S15+'国・私立【女】'!S14</f>
        <v>65</v>
      </c>
      <c r="T16" s="368">
        <f>'公立【女】'!T15+'国・私立【女】'!T14</f>
        <v>0</v>
      </c>
      <c r="U16" s="369">
        <f>'公立【女】'!U15+'国・私立【女】'!U14</f>
        <v>0</v>
      </c>
      <c r="V16" s="360">
        <f>'公立【女】'!V15+'国・私立【女】'!V14</f>
        <v>0</v>
      </c>
    </row>
    <row r="17" spans="2:22" ht="13.5">
      <c r="B17" s="557" t="s">
        <v>15</v>
      </c>
      <c r="C17" s="360">
        <f t="shared" si="2"/>
        <v>307</v>
      </c>
      <c r="D17" s="361">
        <f aca="true" t="shared" si="5" ref="D17:D23">SUM(E17:J17)</f>
        <v>83</v>
      </c>
      <c r="E17" s="362">
        <f>'公立【女】'!E16+'国・私立【女】'!E15</f>
        <v>49</v>
      </c>
      <c r="F17" s="363">
        <f>'公立【女】'!F16+'国・私立【女】'!F15</f>
        <v>34</v>
      </c>
      <c r="G17" s="363">
        <f>'公立【女】'!G16+'国・私立【女】'!G15</f>
        <v>0</v>
      </c>
      <c r="H17" s="363">
        <f>'公立【女】'!H16+'国・私立【女】'!H15</f>
        <v>0</v>
      </c>
      <c r="I17" s="363">
        <f>'公立【女】'!I16+'国・私立【女】'!I15</f>
        <v>0</v>
      </c>
      <c r="J17" s="364">
        <f>'公立【女】'!J16+'国・私立【女】'!J15</f>
        <v>0</v>
      </c>
      <c r="K17" s="365">
        <f>'公立【女】'!K16+'国・私立【女】'!K15</f>
        <v>113</v>
      </c>
      <c r="L17" s="365">
        <f>M17+N17</f>
        <v>0</v>
      </c>
      <c r="M17" s="366">
        <f>'公立【女】'!M16+'国・私立【女】'!M15</f>
        <v>0</v>
      </c>
      <c r="N17" s="364">
        <f>'公立【女】'!N16+'国・私立【女】'!N15</f>
        <v>0</v>
      </c>
      <c r="O17" s="365">
        <f>'公立【女】'!O16+'国・私立【女】'!O15</f>
        <v>1</v>
      </c>
      <c r="P17" s="362">
        <f>'公立【女】'!P16+'国・私立【女】'!P15</f>
        <v>78</v>
      </c>
      <c r="Q17" s="367">
        <f>'公立【女】'!Q16+'国・私立【女】'!Q15</f>
        <v>2</v>
      </c>
      <c r="R17" s="365">
        <f>'公立【女】'!R16+'国・私立【女】'!R15</f>
        <v>6</v>
      </c>
      <c r="S17" s="365">
        <f>'公立【女】'!S16+'国・私立【女】'!S15</f>
        <v>24</v>
      </c>
      <c r="T17" s="368">
        <f>'公立【女】'!T16+'国・私立【女】'!T15</f>
        <v>0</v>
      </c>
      <c r="U17" s="369">
        <f>'公立【女】'!U16</f>
        <v>0</v>
      </c>
      <c r="V17" s="360">
        <f>'公立【女】'!V16</f>
        <v>0</v>
      </c>
    </row>
    <row r="18" spans="2:22" ht="13.5">
      <c r="B18" s="370" t="s">
        <v>16</v>
      </c>
      <c r="C18" s="371">
        <f>SUM(C19:C23)</f>
        <v>124</v>
      </c>
      <c r="D18" s="372">
        <f t="shared" si="5"/>
        <v>15</v>
      </c>
      <c r="E18" s="373">
        <f aca="true" t="shared" si="6" ref="E18:K18">SUM(E19:E23)</f>
        <v>8</v>
      </c>
      <c r="F18" s="374">
        <f t="shared" si="6"/>
        <v>7</v>
      </c>
      <c r="G18" s="374">
        <f t="shared" si="6"/>
        <v>0</v>
      </c>
      <c r="H18" s="374">
        <f t="shared" si="6"/>
        <v>0</v>
      </c>
      <c r="I18" s="374">
        <f t="shared" si="6"/>
        <v>0</v>
      </c>
      <c r="J18" s="375">
        <f t="shared" si="6"/>
        <v>0</v>
      </c>
      <c r="K18" s="376">
        <f t="shared" si="6"/>
        <v>21</v>
      </c>
      <c r="L18" s="376">
        <f>SUM(M18:N18)</f>
        <v>2</v>
      </c>
      <c r="M18" s="373">
        <f aca="true" t="shared" si="7" ref="M18:T18">SUM(M19:M23)</f>
        <v>2</v>
      </c>
      <c r="N18" s="375">
        <f t="shared" si="7"/>
        <v>0</v>
      </c>
      <c r="O18" s="376">
        <f t="shared" si="7"/>
        <v>6</v>
      </c>
      <c r="P18" s="377">
        <f t="shared" si="7"/>
        <v>33</v>
      </c>
      <c r="Q18" s="378">
        <f t="shared" si="7"/>
        <v>1</v>
      </c>
      <c r="R18" s="376">
        <f t="shared" si="7"/>
        <v>26</v>
      </c>
      <c r="S18" s="376">
        <f t="shared" si="7"/>
        <v>20</v>
      </c>
      <c r="T18" s="379">
        <f t="shared" si="7"/>
        <v>0</v>
      </c>
      <c r="U18" s="380">
        <f>SUM(U19:U23)</f>
        <v>0</v>
      </c>
      <c r="V18" s="381">
        <f>SUM(V19:V23)</f>
        <v>0</v>
      </c>
    </row>
    <row r="19" spans="2:22" ht="13.5">
      <c r="B19" s="359" t="s">
        <v>10</v>
      </c>
      <c r="C19" s="360">
        <f t="shared" si="2"/>
        <v>104</v>
      </c>
      <c r="D19" s="361">
        <f t="shared" si="5"/>
        <v>15</v>
      </c>
      <c r="E19" s="366">
        <f>'公立【女】'!E18</f>
        <v>8</v>
      </c>
      <c r="F19" s="363">
        <f>'公立【女】'!F18</f>
        <v>7</v>
      </c>
      <c r="G19" s="363">
        <f>'公立【女】'!G18</f>
        <v>0</v>
      </c>
      <c r="H19" s="363">
        <f>'公立【女】'!H18</f>
        <v>0</v>
      </c>
      <c r="I19" s="363">
        <f>'公立【女】'!I18</f>
        <v>0</v>
      </c>
      <c r="J19" s="364">
        <f>'公立【女】'!J18</f>
        <v>0</v>
      </c>
      <c r="K19" s="365">
        <f>'公立【女】'!K18</f>
        <v>20</v>
      </c>
      <c r="L19" s="365">
        <f>M19+N19</f>
        <v>2</v>
      </c>
      <c r="M19" s="366">
        <f>'公立【女】'!M18</f>
        <v>2</v>
      </c>
      <c r="N19" s="364">
        <f>'公立【女】'!N18</f>
        <v>0</v>
      </c>
      <c r="O19" s="365">
        <f>'公立【女】'!O18</f>
        <v>0</v>
      </c>
      <c r="P19" s="362">
        <f>'公立【女】'!P18</f>
        <v>26</v>
      </c>
      <c r="Q19" s="367">
        <f>'公立【女】'!Q18</f>
        <v>1</v>
      </c>
      <c r="R19" s="365">
        <f>'公立【女】'!R18</f>
        <v>21</v>
      </c>
      <c r="S19" s="365">
        <f>'公立【女】'!S18</f>
        <v>19</v>
      </c>
      <c r="T19" s="368">
        <f>'公立【女】'!T18</f>
        <v>0</v>
      </c>
      <c r="U19" s="369">
        <f>'公立【女】'!U18</f>
        <v>0</v>
      </c>
      <c r="V19" s="360">
        <f>'公立【女】'!V18</f>
        <v>0</v>
      </c>
    </row>
    <row r="20" spans="2:22" ht="13.5">
      <c r="B20" s="359" t="s">
        <v>11</v>
      </c>
      <c r="C20" s="360">
        <f t="shared" si="2"/>
        <v>0</v>
      </c>
      <c r="D20" s="361">
        <f t="shared" si="5"/>
        <v>0</v>
      </c>
      <c r="E20" s="366">
        <f>'公立【女】'!E19</f>
        <v>0</v>
      </c>
      <c r="F20" s="363">
        <f>'公立【女】'!F19</f>
        <v>0</v>
      </c>
      <c r="G20" s="363">
        <f>'公立【女】'!G19</f>
        <v>0</v>
      </c>
      <c r="H20" s="363">
        <f>'公立【女】'!H19</f>
        <v>0</v>
      </c>
      <c r="I20" s="363">
        <f>'公立【女】'!I19</f>
        <v>0</v>
      </c>
      <c r="J20" s="364">
        <f>'公立【女】'!J19</f>
        <v>0</v>
      </c>
      <c r="K20" s="365">
        <f>'公立【女】'!K19</f>
        <v>0</v>
      </c>
      <c r="L20" s="365">
        <f>M20+N20</f>
        <v>0</v>
      </c>
      <c r="M20" s="366">
        <f>'公立【女】'!M19</f>
        <v>0</v>
      </c>
      <c r="N20" s="364">
        <f>'公立【女】'!N19</f>
        <v>0</v>
      </c>
      <c r="O20" s="365">
        <f>'公立【女】'!O19</f>
        <v>0</v>
      </c>
      <c r="P20" s="362">
        <f>'公立【女】'!P19</f>
        <v>0</v>
      </c>
      <c r="Q20" s="367">
        <f>'公立【女】'!Q19</f>
        <v>0</v>
      </c>
      <c r="R20" s="365">
        <f>'公立【女】'!R19</f>
        <v>0</v>
      </c>
      <c r="S20" s="365">
        <f>'公立【女】'!S19</f>
        <v>0</v>
      </c>
      <c r="T20" s="368">
        <f>'公立【女】'!T19</f>
        <v>0</v>
      </c>
      <c r="U20" s="369">
        <f>'公立【女】'!U19</f>
        <v>0</v>
      </c>
      <c r="V20" s="360">
        <f>'公立【女】'!V19</f>
        <v>0</v>
      </c>
    </row>
    <row r="21" spans="2:22" ht="13.5">
      <c r="B21" s="359" t="s">
        <v>12</v>
      </c>
      <c r="C21" s="360">
        <f t="shared" si="2"/>
        <v>1</v>
      </c>
      <c r="D21" s="361">
        <f t="shared" si="5"/>
        <v>0</v>
      </c>
      <c r="E21" s="366">
        <f>'公立【女】'!E20</f>
        <v>0</v>
      </c>
      <c r="F21" s="363">
        <f>'公立【女】'!F20</f>
        <v>0</v>
      </c>
      <c r="G21" s="363">
        <f>'公立【女】'!G20</f>
        <v>0</v>
      </c>
      <c r="H21" s="363">
        <f>'公立【女】'!H20</f>
        <v>0</v>
      </c>
      <c r="I21" s="363">
        <f>'公立【女】'!I20</f>
        <v>0</v>
      </c>
      <c r="J21" s="364">
        <f>'公立【女】'!J20</f>
        <v>0</v>
      </c>
      <c r="K21" s="365">
        <f>'公立【女】'!K20</f>
        <v>0</v>
      </c>
      <c r="L21" s="365">
        <f>M21+N21</f>
        <v>0</v>
      </c>
      <c r="M21" s="366">
        <f>'公立【女】'!M20</f>
        <v>0</v>
      </c>
      <c r="N21" s="364">
        <f>'公立【女】'!N20</f>
        <v>0</v>
      </c>
      <c r="O21" s="365">
        <f>'公立【女】'!O20</f>
        <v>1</v>
      </c>
      <c r="P21" s="362">
        <f>'公立【女】'!P20</f>
        <v>0</v>
      </c>
      <c r="Q21" s="367">
        <f>'公立【女】'!Q20</f>
        <v>0</v>
      </c>
      <c r="R21" s="365">
        <f>'公立【女】'!R20</f>
        <v>0</v>
      </c>
      <c r="S21" s="365">
        <f>'公立【女】'!S20</f>
        <v>0</v>
      </c>
      <c r="T21" s="368">
        <f>'公立【女】'!T20</f>
        <v>0</v>
      </c>
      <c r="U21" s="369">
        <f>'公立【女】'!U20</f>
        <v>0</v>
      </c>
      <c r="V21" s="360">
        <f>'公立【女】'!V20</f>
        <v>0</v>
      </c>
    </row>
    <row r="22" spans="2:22" ht="13.5">
      <c r="B22" s="359" t="s">
        <v>13</v>
      </c>
      <c r="C22" s="360">
        <f t="shared" si="2"/>
        <v>3</v>
      </c>
      <c r="D22" s="361">
        <f t="shared" si="5"/>
        <v>0</v>
      </c>
      <c r="E22" s="366">
        <f>'公立【女】'!E21</f>
        <v>0</v>
      </c>
      <c r="F22" s="363">
        <f>'公立【女】'!F21</f>
        <v>0</v>
      </c>
      <c r="G22" s="363">
        <f>'公立【女】'!G21</f>
        <v>0</v>
      </c>
      <c r="H22" s="363">
        <f>'公立【女】'!H21</f>
        <v>0</v>
      </c>
      <c r="I22" s="363">
        <f>'公立【女】'!I21</f>
        <v>0</v>
      </c>
      <c r="J22" s="364">
        <f>'公立【女】'!J21</f>
        <v>0</v>
      </c>
      <c r="K22" s="365">
        <f>'公立【女】'!K21</f>
        <v>0</v>
      </c>
      <c r="L22" s="365">
        <f>M22+N22</f>
        <v>0</v>
      </c>
      <c r="M22" s="366">
        <f>'公立【女】'!M21</f>
        <v>0</v>
      </c>
      <c r="N22" s="364">
        <f>'公立【女】'!N21</f>
        <v>0</v>
      </c>
      <c r="O22" s="365">
        <f>'公立【女】'!O21</f>
        <v>1</v>
      </c>
      <c r="P22" s="362">
        <f>'公立【女】'!P21</f>
        <v>2</v>
      </c>
      <c r="Q22" s="367">
        <f>'公立【女】'!Q21</f>
        <v>0</v>
      </c>
      <c r="R22" s="365">
        <f>'公立【女】'!R21</f>
        <v>0</v>
      </c>
      <c r="S22" s="365">
        <f>'公立【女】'!S21</f>
        <v>0</v>
      </c>
      <c r="T22" s="368">
        <f>'公立【女】'!T21</f>
        <v>0</v>
      </c>
      <c r="U22" s="369">
        <f>'公立【女】'!U21</f>
        <v>0</v>
      </c>
      <c r="V22" s="360">
        <f>'公立【女】'!V21</f>
        <v>0</v>
      </c>
    </row>
    <row r="23" spans="2:22" ht="14.25" thickBot="1">
      <c r="B23" s="382" t="s">
        <v>14</v>
      </c>
      <c r="C23" s="383">
        <f t="shared" si="2"/>
        <v>16</v>
      </c>
      <c r="D23" s="384">
        <f t="shared" si="5"/>
        <v>0</v>
      </c>
      <c r="E23" s="385">
        <f>'公立【女】'!E22</f>
        <v>0</v>
      </c>
      <c r="F23" s="386">
        <f>'公立【女】'!F22</f>
        <v>0</v>
      </c>
      <c r="G23" s="386">
        <f>'公立【女】'!G22</f>
        <v>0</v>
      </c>
      <c r="H23" s="386">
        <f>'公立【女】'!H22</f>
        <v>0</v>
      </c>
      <c r="I23" s="386">
        <f>'公立【女】'!I22</f>
        <v>0</v>
      </c>
      <c r="J23" s="387">
        <f>'公立【女】'!J22</f>
        <v>0</v>
      </c>
      <c r="K23" s="388">
        <f>'公立【女】'!K22</f>
        <v>1</v>
      </c>
      <c r="L23" s="388">
        <f>M23+N23</f>
        <v>0</v>
      </c>
      <c r="M23" s="385">
        <f>'公立【女】'!M22</f>
        <v>0</v>
      </c>
      <c r="N23" s="387">
        <f>'公立【女】'!N22</f>
        <v>0</v>
      </c>
      <c r="O23" s="388">
        <f>'公立【女】'!O22</f>
        <v>4</v>
      </c>
      <c r="P23" s="389">
        <f>'公立【女】'!P22</f>
        <v>5</v>
      </c>
      <c r="Q23" s="390">
        <f>'公立【女】'!Q22</f>
        <v>0</v>
      </c>
      <c r="R23" s="388">
        <f>'公立【女】'!R22</f>
        <v>5</v>
      </c>
      <c r="S23" s="388">
        <f>'公立【女】'!S22</f>
        <v>1</v>
      </c>
      <c r="T23" s="391">
        <f>'公立【女】'!T22</f>
        <v>0</v>
      </c>
      <c r="U23" s="392">
        <f>'公立【女】'!U22</f>
        <v>0</v>
      </c>
      <c r="V23" s="383">
        <f>'公立【女】'!V22</f>
        <v>0</v>
      </c>
    </row>
    <row r="24" ht="13.5">
      <c r="B24" s="393"/>
    </row>
    <row r="25" spans="2:22" s="230" customFormat="1" ht="14.25" thickBot="1">
      <c r="B25" s="285" t="s">
        <v>17</v>
      </c>
      <c r="U25" s="231"/>
      <c r="V25" s="231"/>
    </row>
    <row r="26" spans="2:22" s="230" customFormat="1" ht="13.5">
      <c r="B26" s="239" t="s">
        <v>9</v>
      </c>
      <c r="C26" s="286">
        <f>D26+K26+L26+O26+P26+Q26+R26+S26+T26</f>
        <v>100.00000000000001</v>
      </c>
      <c r="D26" s="287">
        <f aca="true" t="shared" si="8" ref="D26:V26">IF($C6&lt;&gt;0,D6/$C6*100,0)</f>
        <v>69.68376068376068</v>
      </c>
      <c r="E26" s="288">
        <f t="shared" si="8"/>
        <v>61.52991452991453</v>
      </c>
      <c r="F26" s="289">
        <f t="shared" si="8"/>
        <v>7.307692307692308</v>
      </c>
      <c r="G26" s="288">
        <f t="shared" si="8"/>
        <v>0.008547008547008548</v>
      </c>
      <c r="H26" s="289">
        <f t="shared" si="8"/>
        <v>0.008547008547008548</v>
      </c>
      <c r="I26" s="288">
        <f t="shared" si="8"/>
        <v>0.829059829059829</v>
      </c>
      <c r="J26" s="290">
        <f t="shared" si="8"/>
        <v>0</v>
      </c>
      <c r="K26" s="291">
        <f t="shared" si="8"/>
        <v>15.512820512820513</v>
      </c>
      <c r="L26" s="291">
        <f t="shared" si="8"/>
        <v>3.6666666666666665</v>
      </c>
      <c r="M26" s="292">
        <f t="shared" si="8"/>
        <v>1.700854700854701</v>
      </c>
      <c r="N26" s="290">
        <f t="shared" si="8"/>
        <v>1.9658119658119657</v>
      </c>
      <c r="O26" s="291">
        <f t="shared" si="8"/>
        <v>0.07692307692307693</v>
      </c>
      <c r="P26" s="292">
        <f t="shared" si="8"/>
        <v>5.948717948717949</v>
      </c>
      <c r="Q26" s="293">
        <f t="shared" si="8"/>
        <v>0.03418803418803419</v>
      </c>
      <c r="R26" s="291">
        <f t="shared" si="8"/>
        <v>0.5641025641025641</v>
      </c>
      <c r="S26" s="291">
        <f t="shared" si="8"/>
        <v>4.495726495726496</v>
      </c>
      <c r="T26" s="294">
        <f t="shared" si="8"/>
        <v>0.017094017094017096</v>
      </c>
      <c r="U26" s="295">
        <f t="shared" si="8"/>
        <v>0</v>
      </c>
      <c r="V26" s="341">
        <f t="shared" si="8"/>
        <v>0</v>
      </c>
    </row>
    <row r="27" spans="2:22" s="230" customFormat="1" ht="13.5">
      <c r="B27" s="557" t="s">
        <v>66</v>
      </c>
      <c r="C27" s="297">
        <f aca="true" t="shared" si="9" ref="C27:C43">D27+K27+L27+O27+P27+Q27+R27+S27+T27</f>
        <v>100.00000000000001</v>
      </c>
      <c r="D27" s="298">
        <f aca="true" t="shared" si="10" ref="D27:V27">IF($C7&lt;&gt;0,D7/$C7*100,0)</f>
        <v>72.4405430233745</v>
      </c>
      <c r="E27" s="299">
        <f t="shared" si="10"/>
        <v>64.74430948249464</v>
      </c>
      <c r="F27" s="300">
        <f t="shared" si="10"/>
        <v>7.553332652852913</v>
      </c>
      <c r="G27" s="299">
        <f t="shared" si="10"/>
        <v>0.010207206287639074</v>
      </c>
      <c r="H27" s="300">
        <f t="shared" si="10"/>
        <v>0</v>
      </c>
      <c r="I27" s="299">
        <f t="shared" si="10"/>
        <v>0.13269368173930796</v>
      </c>
      <c r="J27" s="301">
        <f t="shared" si="10"/>
        <v>0</v>
      </c>
      <c r="K27" s="302">
        <f t="shared" si="10"/>
        <v>15.382259875472085</v>
      </c>
      <c r="L27" s="302">
        <f t="shared" si="10"/>
        <v>3.4398285189343674</v>
      </c>
      <c r="M27" s="303">
        <f t="shared" si="10"/>
        <v>1.7352250688986424</v>
      </c>
      <c r="N27" s="301">
        <f t="shared" si="10"/>
        <v>1.7046034500357254</v>
      </c>
      <c r="O27" s="302">
        <f t="shared" si="10"/>
        <v>0.07145044401347352</v>
      </c>
      <c r="P27" s="303">
        <f t="shared" si="10"/>
        <v>3.8889455955904864</v>
      </c>
      <c r="Q27" s="304">
        <f t="shared" si="10"/>
        <v>0.010207206287639074</v>
      </c>
      <c r="R27" s="302">
        <f t="shared" si="10"/>
        <v>0.5307747269572318</v>
      </c>
      <c r="S27" s="302">
        <f t="shared" si="10"/>
        <v>4.215576196794937</v>
      </c>
      <c r="T27" s="305">
        <f t="shared" si="10"/>
        <v>0.020414412575278148</v>
      </c>
      <c r="U27" s="306">
        <f t="shared" si="10"/>
        <v>0</v>
      </c>
      <c r="V27" s="342">
        <f t="shared" si="10"/>
        <v>0</v>
      </c>
    </row>
    <row r="28" spans="2:22" s="230" customFormat="1" ht="13.5">
      <c r="B28" s="557" t="s">
        <v>67</v>
      </c>
      <c r="C28" s="297">
        <f t="shared" si="9"/>
        <v>100</v>
      </c>
      <c r="D28" s="298">
        <f aca="true" t="shared" si="11" ref="D28:V28">IF($C8&lt;&gt;0,D8/$C8*100,0)</f>
        <v>21.374045801526716</v>
      </c>
      <c r="E28" s="299">
        <f t="shared" si="11"/>
        <v>15.267175572519085</v>
      </c>
      <c r="F28" s="300">
        <f t="shared" si="11"/>
        <v>6.106870229007633</v>
      </c>
      <c r="G28" s="299">
        <f t="shared" si="11"/>
        <v>0</v>
      </c>
      <c r="H28" s="300">
        <f t="shared" si="11"/>
        <v>0</v>
      </c>
      <c r="I28" s="299">
        <f t="shared" si="11"/>
        <v>0</v>
      </c>
      <c r="J28" s="301">
        <f t="shared" si="11"/>
        <v>0</v>
      </c>
      <c r="K28" s="302">
        <f t="shared" si="11"/>
        <v>34.35114503816794</v>
      </c>
      <c r="L28" s="302">
        <f t="shared" si="11"/>
        <v>0</v>
      </c>
      <c r="M28" s="303">
        <f t="shared" si="11"/>
        <v>0</v>
      </c>
      <c r="N28" s="301">
        <f t="shared" si="11"/>
        <v>0</v>
      </c>
      <c r="O28" s="302">
        <f t="shared" si="11"/>
        <v>0</v>
      </c>
      <c r="P28" s="303">
        <f t="shared" si="11"/>
        <v>36.6412213740458</v>
      </c>
      <c r="Q28" s="304">
        <f t="shared" si="11"/>
        <v>0</v>
      </c>
      <c r="R28" s="302">
        <f t="shared" si="11"/>
        <v>0.7633587786259541</v>
      </c>
      <c r="S28" s="302">
        <f t="shared" si="11"/>
        <v>6.870229007633588</v>
      </c>
      <c r="T28" s="305">
        <f t="shared" si="11"/>
        <v>0</v>
      </c>
      <c r="U28" s="306">
        <f t="shared" si="11"/>
        <v>0</v>
      </c>
      <c r="V28" s="342">
        <f t="shared" si="11"/>
        <v>0</v>
      </c>
    </row>
    <row r="29" spans="2:22" s="230" customFormat="1" ht="13.5">
      <c r="B29" s="557" t="s">
        <v>68</v>
      </c>
      <c r="C29" s="297">
        <f t="shared" si="9"/>
        <v>100</v>
      </c>
      <c r="D29" s="298">
        <f aca="true" t="shared" si="12" ref="D29:V29">IF($C9&lt;&gt;0,D9/$C9*100,0)</f>
        <v>28.915662650602407</v>
      </c>
      <c r="E29" s="299">
        <f t="shared" si="12"/>
        <v>20.481927710843372</v>
      </c>
      <c r="F29" s="300">
        <f t="shared" si="12"/>
        <v>8.433734939759036</v>
      </c>
      <c r="G29" s="299">
        <f t="shared" si="12"/>
        <v>0</v>
      </c>
      <c r="H29" s="300">
        <f t="shared" si="12"/>
        <v>0</v>
      </c>
      <c r="I29" s="299">
        <f t="shared" si="12"/>
        <v>0</v>
      </c>
      <c r="J29" s="301">
        <f t="shared" si="12"/>
        <v>0</v>
      </c>
      <c r="K29" s="302">
        <f t="shared" si="12"/>
        <v>19.27710843373494</v>
      </c>
      <c r="L29" s="302">
        <f t="shared" si="12"/>
        <v>0</v>
      </c>
      <c r="M29" s="303">
        <f t="shared" si="12"/>
        <v>0</v>
      </c>
      <c r="N29" s="301">
        <f t="shared" si="12"/>
        <v>0</v>
      </c>
      <c r="O29" s="302">
        <f t="shared" si="12"/>
        <v>0</v>
      </c>
      <c r="P29" s="303">
        <f t="shared" si="12"/>
        <v>49.39759036144578</v>
      </c>
      <c r="Q29" s="304">
        <f t="shared" si="12"/>
        <v>0</v>
      </c>
      <c r="R29" s="302">
        <f t="shared" si="12"/>
        <v>0</v>
      </c>
      <c r="S29" s="302">
        <f t="shared" si="12"/>
        <v>2.4096385542168677</v>
      </c>
      <c r="T29" s="305">
        <f t="shared" si="12"/>
        <v>0</v>
      </c>
      <c r="U29" s="306">
        <f t="shared" si="12"/>
        <v>0</v>
      </c>
      <c r="V29" s="342">
        <f t="shared" si="12"/>
        <v>0</v>
      </c>
    </row>
    <row r="30" spans="2:22" s="230" customFormat="1" ht="13.5">
      <c r="B30" s="557" t="s">
        <v>69</v>
      </c>
      <c r="C30" s="297">
        <f t="shared" si="9"/>
        <v>100</v>
      </c>
      <c r="D30" s="298">
        <f aca="true" t="shared" si="13" ref="D30:V30">IF($C10&lt;&gt;0,D10/$C10*100,0)</f>
        <v>32.196969696969695</v>
      </c>
      <c r="E30" s="299">
        <f t="shared" si="13"/>
        <v>20.833333333333336</v>
      </c>
      <c r="F30" s="300">
        <f t="shared" si="13"/>
        <v>11.363636363636363</v>
      </c>
      <c r="G30" s="299">
        <f t="shared" si="13"/>
        <v>0</v>
      </c>
      <c r="H30" s="300">
        <f t="shared" si="13"/>
        <v>0</v>
      </c>
      <c r="I30" s="299">
        <f t="shared" si="13"/>
        <v>0</v>
      </c>
      <c r="J30" s="301">
        <f t="shared" si="13"/>
        <v>0</v>
      </c>
      <c r="K30" s="302">
        <f t="shared" si="13"/>
        <v>25.757575757575758</v>
      </c>
      <c r="L30" s="302">
        <f t="shared" si="13"/>
        <v>0</v>
      </c>
      <c r="M30" s="303">
        <f t="shared" si="13"/>
        <v>0</v>
      </c>
      <c r="N30" s="301">
        <f t="shared" si="13"/>
        <v>0</v>
      </c>
      <c r="O30" s="302">
        <f t="shared" si="13"/>
        <v>0</v>
      </c>
      <c r="P30" s="303">
        <f t="shared" si="13"/>
        <v>37.5</v>
      </c>
      <c r="Q30" s="304">
        <f t="shared" si="13"/>
        <v>0</v>
      </c>
      <c r="R30" s="302">
        <f t="shared" si="13"/>
        <v>1.5151515151515151</v>
      </c>
      <c r="S30" s="302">
        <f t="shared" si="13"/>
        <v>3.0303030303030303</v>
      </c>
      <c r="T30" s="305">
        <f t="shared" si="13"/>
        <v>0</v>
      </c>
      <c r="U30" s="306">
        <f t="shared" si="13"/>
        <v>0</v>
      </c>
      <c r="V30" s="342">
        <f t="shared" si="13"/>
        <v>0</v>
      </c>
    </row>
    <row r="31" spans="2:22" s="230" customFormat="1" ht="13.5">
      <c r="B31" s="557" t="s">
        <v>70</v>
      </c>
      <c r="C31" s="297">
        <f t="shared" si="9"/>
        <v>100</v>
      </c>
      <c r="D31" s="298">
        <f aca="true" t="shared" si="14" ref="D31:V31">IF($C11&lt;&gt;0,D11/$C11*100,0)</f>
        <v>40.909090909090914</v>
      </c>
      <c r="E31" s="299">
        <f t="shared" si="14"/>
        <v>31.818181818181817</v>
      </c>
      <c r="F31" s="300">
        <f t="shared" si="14"/>
        <v>4.545454545454546</v>
      </c>
      <c r="G31" s="299">
        <f t="shared" si="14"/>
        <v>0</v>
      </c>
      <c r="H31" s="300">
        <f t="shared" si="14"/>
        <v>0</v>
      </c>
      <c r="I31" s="299">
        <f t="shared" si="14"/>
        <v>4.545454545454546</v>
      </c>
      <c r="J31" s="301">
        <f t="shared" si="14"/>
        <v>0</v>
      </c>
      <c r="K31" s="302">
        <f t="shared" si="14"/>
        <v>31.818181818181817</v>
      </c>
      <c r="L31" s="302">
        <f t="shared" si="14"/>
        <v>0</v>
      </c>
      <c r="M31" s="303">
        <f t="shared" si="14"/>
        <v>0</v>
      </c>
      <c r="N31" s="301">
        <f t="shared" si="14"/>
        <v>0</v>
      </c>
      <c r="O31" s="302">
        <f t="shared" si="14"/>
        <v>4.545454545454546</v>
      </c>
      <c r="P31" s="303">
        <f t="shared" si="14"/>
        <v>22.727272727272727</v>
      </c>
      <c r="Q31" s="304">
        <f t="shared" si="14"/>
        <v>0</v>
      </c>
      <c r="R31" s="302">
        <f t="shared" si="14"/>
        <v>0</v>
      </c>
      <c r="S31" s="302">
        <f t="shared" si="14"/>
        <v>0</v>
      </c>
      <c r="T31" s="305">
        <f t="shared" si="14"/>
        <v>0</v>
      </c>
      <c r="U31" s="306">
        <f t="shared" si="14"/>
        <v>0</v>
      </c>
      <c r="V31" s="342">
        <f t="shared" si="14"/>
        <v>0</v>
      </c>
    </row>
    <row r="32" spans="2:22" s="230" customFormat="1" ht="13.5">
      <c r="B32" s="557" t="s">
        <v>71</v>
      </c>
      <c r="C32" s="297">
        <f t="shared" si="9"/>
        <v>100</v>
      </c>
      <c r="D32" s="298">
        <f aca="true" t="shared" si="15" ref="D32:V32">IF($C12&lt;&gt;0,D12/$C12*100,0)</f>
        <v>0</v>
      </c>
      <c r="E32" s="299">
        <f t="shared" si="15"/>
        <v>0</v>
      </c>
      <c r="F32" s="300">
        <f t="shared" si="15"/>
        <v>0</v>
      </c>
      <c r="G32" s="299">
        <f t="shared" si="15"/>
        <v>0</v>
      </c>
      <c r="H32" s="300">
        <f t="shared" si="15"/>
        <v>0</v>
      </c>
      <c r="I32" s="299">
        <f t="shared" si="15"/>
        <v>0</v>
      </c>
      <c r="J32" s="301">
        <f t="shared" si="15"/>
        <v>0</v>
      </c>
      <c r="K32" s="302">
        <f t="shared" si="15"/>
        <v>33.33333333333333</v>
      </c>
      <c r="L32" s="302">
        <f t="shared" si="15"/>
        <v>0</v>
      </c>
      <c r="M32" s="303">
        <f t="shared" si="15"/>
        <v>0</v>
      </c>
      <c r="N32" s="301">
        <f t="shared" si="15"/>
        <v>0</v>
      </c>
      <c r="O32" s="302">
        <f t="shared" si="15"/>
        <v>0</v>
      </c>
      <c r="P32" s="303">
        <f t="shared" si="15"/>
        <v>60</v>
      </c>
      <c r="Q32" s="304">
        <f t="shared" si="15"/>
        <v>0</v>
      </c>
      <c r="R32" s="302">
        <f t="shared" si="15"/>
        <v>0</v>
      </c>
      <c r="S32" s="302">
        <f t="shared" si="15"/>
        <v>6.666666666666667</v>
      </c>
      <c r="T32" s="305">
        <f t="shared" si="15"/>
        <v>0</v>
      </c>
      <c r="U32" s="306">
        <f t="shared" si="15"/>
        <v>0</v>
      </c>
      <c r="V32" s="342">
        <f t="shared" si="15"/>
        <v>0</v>
      </c>
    </row>
    <row r="33" spans="2:22" s="230" customFormat="1" ht="13.5">
      <c r="B33" s="557" t="s">
        <v>72</v>
      </c>
      <c r="C33" s="297">
        <f t="shared" si="9"/>
        <v>99.99999999999999</v>
      </c>
      <c r="D33" s="298">
        <f aca="true" t="shared" si="16" ref="D33:V33">IF($C13&lt;&gt;0,D13/$C13*100,0)</f>
        <v>93.25842696629213</v>
      </c>
      <c r="E33" s="299">
        <f t="shared" si="16"/>
        <v>0</v>
      </c>
      <c r="F33" s="300">
        <f t="shared" si="16"/>
        <v>0</v>
      </c>
      <c r="G33" s="299">
        <f t="shared" si="16"/>
        <v>0</v>
      </c>
      <c r="H33" s="300">
        <f t="shared" si="16"/>
        <v>1.1235955056179776</v>
      </c>
      <c r="I33" s="299">
        <f t="shared" si="16"/>
        <v>92.13483146067416</v>
      </c>
      <c r="J33" s="301">
        <f t="shared" si="16"/>
        <v>0</v>
      </c>
      <c r="K33" s="302">
        <f t="shared" si="16"/>
        <v>2.247191011235955</v>
      </c>
      <c r="L33" s="302">
        <f t="shared" si="16"/>
        <v>0</v>
      </c>
      <c r="M33" s="303">
        <f t="shared" si="16"/>
        <v>0</v>
      </c>
      <c r="N33" s="301">
        <f t="shared" si="16"/>
        <v>0</v>
      </c>
      <c r="O33" s="302">
        <f t="shared" si="16"/>
        <v>0</v>
      </c>
      <c r="P33" s="303">
        <f t="shared" si="16"/>
        <v>1.1235955056179776</v>
      </c>
      <c r="Q33" s="304">
        <f t="shared" si="16"/>
        <v>0</v>
      </c>
      <c r="R33" s="302">
        <f t="shared" si="16"/>
        <v>0</v>
      </c>
      <c r="S33" s="302">
        <f t="shared" si="16"/>
        <v>3.3707865168539324</v>
      </c>
      <c r="T33" s="305">
        <f t="shared" si="16"/>
        <v>0</v>
      </c>
      <c r="U33" s="306">
        <f t="shared" si="16"/>
        <v>0</v>
      </c>
      <c r="V33" s="342">
        <f t="shared" si="16"/>
        <v>0</v>
      </c>
    </row>
    <row r="34" spans="2:22" s="230" customFormat="1" ht="13.5">
      <c r="B34" s="557" t="s">
        <v>73</v>
      </c>
      <c r="C34" s="297">
        <f t="shared" si="9"/>
        <v>100</v>
      </c>
      <c r="D34" s="298">
        <f aca="true" t="shared" si="17" ref="D34:V34">IF($C14&lt;&gt;0,D14/$C14*100,0)</f>
        <v>38.88888888888889</v>
      </c>
      <c r="E34" s="299">
        <f t="shared" si="17"/>
        <v>16.666666666666664</v>
      </c>
      <c r="F34" s="300">
        <f t="shared" si="17"/>
        <v>22.22222222222222</v>
      </c>
      <c r="G34" s="299">
        <f t="shared" si="17"/>
        <v>0</v>
      </c>
      <c r="H34" s="300">
        <f t="shared" si="17"/>
        <v>0</v>
      </c>
      <c r="I34" s="299">
        <f t="shared" si="17"/>
        <v>0</v>
      </c>
      <c r="J34" s="301">
        <f t="shared" si="17"/>
        <v>0</v>
      </c>
      <c r="K34" s="302">
        <f t="shared" si="17"/>
        <v>33.33333333333333</v>
      </c>
      <c r="L34" s="302">
        <f t="shared" si="17"/>
        <v>0</v>
      </c>
      <c r="M34" s="303">
        <f t="shared" si="17"/>
        <v>0</v>
      </c>
      <c r="N34" s="301">
        <f t="shared" si="17"/>
        <v>0</v>
      </c>
      <c r="O34" s="302">
        <f t="shared" si="17"/>
        <v>0</v>
      </c>
      <c r="P34" s="303">
        <f t="shared" si="17"/>
        <v>16.666666666666664</v>
      </c>
      <c r="Q34" s="304">
        <f t="shared" si="17"/>
        <v>0</v>
      </c>
      <c r="R34" s="302">
        <f t="shared" si="17"/>
        <v>5.555555555555555</v>
      </c>
      <c r="S34" s="302">
        <f t="shared" si="17"/>
        <v>5.555555555555555</v>
      </c>
      <c r="T34" s="305">
        <f t="shared" si="17"/>
        <v>0</v>
      </c>
      <c r="U34" s="306">
        <f t="shared" si="17"/>
        <v>0</v>
      </c>
      <c r="V34" s="342">
        <f t="shared" si="17"/>
        <v>0</v>
      </c>
    </row>
    <row r="35" spans="2:22" s="230" customFormat="1" ht="13.5">
      <c r="B35" s="557" t="s">
        <v>74</v>
      </c>
      <c r="C35" s="297">
        <f t="shared" si="9"/>
        <v>100</v>
      </c>
      <c r="D35" s="298">
        <f aca="true" t="shared" si="18" ref="D35:V35">IF($C15&lt;&gt;0,D15/$C15*100,0)</f>
        <v>30.76923076923077</v>
      </c>
      <c r="E35" s="299">
        <f t="shared" si="18"/>
        <v>15.384615384615385</v>
      </c>
      <c r="F35" s="300">
        <f t="shared" si="18"/>
        <v>15.384615384615385</v>
      </c>
      <c r="G35" s="299">
        <f t="shared" si="18"/>
        <v>0</v>
      </c>
      <c r="H35" s="300">
        <f t="shared" si="18"/>
        <v>0</v>
      </c>
      <c r="I35" s="299">
        <f t="shared" si="18"/>
        <v>0</v>
      </c>
      <c r="J35" s="301">
        <f t="shared" si="18"/>
        <v>0</v>
      </c>
      <c r="K35" s="302">
        <f t="shared" si="18"/>
        <v>0</v>
      </c>
      <c r="L35" s="302">
        <f t="shared" si="18"/>
        <v>7.6923076923076925</v>
      </c>
      <c r="M35" s="303">
        <f t="shared" si="18"/>
        <v>7.6923076923076925</v>
      </c>
      <c r="N35" s="301">
        <f t="shared" si="18"/>
        <v>0</v>
      </c>
      <c r="O35" s="302">
        <f t="shared" si="18"/>
        <v>0</v>
      </c>
      <c r="P35" s="303">
        <f t="shared" si="18"/>
        <v>61.53846153846154</v>
      </c>
      <c r="Q35" s="304">
        <f t="shared" si="18"/>
        <v>0</v>
      </c>
      <c r="R35" s="302">
        <f t="shared" si="18"/>
        <v>0</v>
      </c>
      <c r="S35" s="302">
        <f t="shared" si="18"/>
        <v>0</v>
      </c>
      <c r="T35" s="305">
        <f t="shared" si="18"/>
        <v>0</v>
      </c>
      <c r="U35" s="306">
        <f t="shared" si="18"/>
        <v>0</v>
      </c>
      <c r="V35" s="342">
        <f t="shared" si="18"/>
        <v>0</v>
      </c>
    </row>
    <row r="36" spans="2:22" s="230" customFormat="1" ht="13.5">
      <c r="B36" s="557" t="s">
        <v>65</v>
      </c>
      <c r="C36" s="297">
        <f t="shared" si="9"/>
        <v>100</v>
      </c>
      <c r="D36" s="298">
        <f aca="true" t="shared" si="19" ref="D36:V36">IF($C16&lt;&gt;0,D16/$C16*100,0)</f>
        <v>76.27471383975026</v>
      </c>
      <c r="E36" s="299">
        <f t="shared" si="19"/>
        <v>73.15296566077004</v>
      </c>
      <c r="F36" s="300">
        <f t="shared" si="19"/>
        <v>3.0176899063475546</v>
      </c>
      <c r="G36" s="299">
        <f t="shared" si="19"/>
        <v>0</v>
      </c>
      <c r="H36" s="300">
        <f t="shared" si="19"/>
        <v>0</v>
      </c>
      <c r="I36" s="299">
        <f t="shared" si="19"/>
        <v>0.10405827263267431</v>
      </c>
      <c r="J36" s="301">
        <f t="shared" si="19"/>
        <v>0</v>
      </c>
      <c r="K36" s="302">
        <f t="shared" si="19"/>
        <v>4.786680541103017</v>
      </c>
      <c r="L36" s="302">
        <f t="shared" si="19"/>
        <v>9.469302809573362</v>
      </c>
      <c r="M36" s="303">
        <f t="shared" si="19"/>
        <v>2.91363163371488</v>
      </c>
      <c r="N36" s="301">
        <f t="shared" si="19"/>
        <v>6.555671175858481</v>
      </c>
      <c r="O36" s="302">
        <f t="shared" si="19"/>
        <v>0</v>
      </c>
      <c r="P36" s="303">
        <f t="shared" si="19"/>
        <v>2.3933402705515086</v>
      </c>
      <c r="Q36" s="304">
        <f t="shared" si="19"/>
        <v>0.10405827263267431</v>
      </c>
      <c r="R36" s="302">
        <f t="shared" si="19"/>
        <v>0.20811654526534862</v>
      </c>
      <c r="S36" s="302">
        <f t="shared" si="19"/>
        <v>6.763787721123829</v>
      </c>
      <c r="T36" s="305">
        <f t="shared" si="19"/>
        <v>0</v>
      </c>
      <c r="U36" s="306">
        <f t="shared" si="19"/>
        <v>0</v>
      </c>
      <c r="V36" s="342">
        <f t="shared" si="19"/>
        <v>0</v>
      </c>
    </row>
    <row r="37" spans="2:22" s="230" customFormat="1" ht="13.5">
      <c r="B37" s="557" t="s">
        <v>15</v>
      </c>
      <c r="C37" s="297">
        <f t="shared" si="9"/>
        <v>100</v>
      </c>
      <c r="D37" s="298">
        <f aca="true" t="shared" si="20" ref="D37:V37">IF($C17&lt;&gt;0,D17/$C17*100,0)</f>
        <v>27.035830618892508</v>
      </c>
      <c r="E37" s="299">
        <f t="shared" si="20"/>
        <v>15.960912052117262</v>
      </c>
      <c r="F37" s="300">
        <f t="shared" si="20"/>
        <v>11.074918566775244</v>
      </c>
      <c r="G37" s="299">
        <f t="shared" si="20"/>
        <v>0</v>
      </c>
      <c r="H37" s="300">
        <f t="shared" si="20"/>
        <v>0</v>
      </c>
      <c r="I37" s="299">
        <f t="shared" si="20"/>
        <v>0</v>
      </c>
      <c r="J37" s="301">
        <f t="shared" si="20"/>
        <v>0</v>
      </c>
      <c r="K37" s="302">
        <f t="shared" si="20"/>
        <v>36.807817589576544</v>
      </c>
      <c r="L37" s="302">
        <f t="shared" si="20"/>
        <v>0</v>
      </c>
      <c r="M37" s="303">
        <f t="shared" si="20"/>
        <v>0</v>
      </c>
      <c r="N37" s="301">
        <f t="shared" si="20"/>
        <v>0</v>
      </c>
      <c r="O37" s="302">
        <f t="shared" si="20"/>
        <v>0.32573289902280134</v>
      </c>
      <c r="P37" s="303">
        <f t="shared" si="20"/>
        <v>25.407166123778502</v>
      </c>
      <c r="Q37" s="304">
        <f t="shared" si="20"/>
        <v>0.6514657980456027</v>
      </c>
      <c r="R37" s="302">
        <f t="shared" si="20"/>
        <v>1.9543973941368076</v>
      </c>
      <c r="S37" s="302">
        <f t="shared" si="20"/>
        <v>7.81758957654723</v>
      </c>
      <c r="T37" s="305">
        <f t="shared" si="20"/>
        <v>0</v>
      </c>
      <c r="U37" s="306">
        <f t="shared" si="20"/>
        <v>0</v>
      </c>
      <c r="V37" s="342">
        <f t="shared" si="20"/>
        <v>0</v>
      </c>
    </row>
    <row r="38" spans="2:22" s="230" customFormat="1" ht="13.5">
      <c r="B38" s="261" t="s">
        <v>16</v>
      </c>
      <c r="C38" s="394">
        <f t="shared" si="9"/>
        <v>100</v>
      </c>
      <c r="D38" s="309">
        <f aca="true" t="shared" si="21" ref="D38:V38">IF($C18&lt;&gt;0,D18/$C18*100,0)</f>
        <v>12.096774193548388</v>
      </c>
      <c r="E38" s="310">
        <f t="shared" si="21"/>
        <v>6.451612903225806</v>
      </c>
      <c r="F38" s="311">
        <f t="shared" si="21"/>
        <v>5.64516129032258</v>
      </c>
      <c r="G38" s="310">
        <f t="shared" si="21"/>
        <v>0</v>
      </c>
      <c r="H38" s="311">
        <f t="shared" si="21"/>
        <v>0</v>
      </c>
      <c r="I38" s="310">
        <f t="shared" si="21"/>
        <v>0</v>
      </c>
      <c r="J38" s="312">
        <f t="shared" si="21"/>
        <v>0</v>
      </c>
      <c r="K38" s="313">
        <f t="shared" si="21"/>
        <v>16.93548387096774</v>
      </c>
      <c r="L38" s="313">
        <f t="shared" si="21"/>
        <v>1.6129032258064515</v>
      </c>
      <c r="M38" s="314">
        <f t="shared" si="21"/>
        <v>1.6129032258064515</v>
      </c>
      <c r="N38" s="312">
        <f t="shared" si="21"/>
        <v>0</v>
      </c>
      <c r="O38" s="313">
        <f t="shared" si="21"/>
        <v>4.838709677419355</v>
      </c>
      <c r="P38" s="314">
        <f t="shared" si="21"/>
        <v>26.61290322580645</v>
      </c>
      <c r="Q38" s="315">
        <f t="shared" si="21"/>
        <v>0.8064516129032258</v>
      </c>
      <c r="R38" s="313">
        <f t="shared" si="21"/>
        <v>20.967741935483872</v>
      </c>
      <c r="S38" s="313">
        <f t="shared" si="21"/>
        <v>16.129032258064516</v>
      </c>
      <c r="T38" s="316">
        <f t="shared" si="21"/>
        <v>0</v>
      </c>
      <c r="U38" s="317">
        <f t="shared" si="21"/>
        <v>0</v>
      </c>
      <c r="V38" s="343">
        <f t="shared" si="21"/>
        <v>0</v>
      </c>
    </row>
    <row r="39" spans="2:22" s="230" customFormat="1" ht="13.5">
      <c r="B39" s="251" t="s">
        <v>10</v>
      </c>
      <c r="C39" s="297">
        <f>D39+K39+L39+O39+P39+Q39+R39+S39+T39</f>
        <v>100</v>
      </c>
      <c r="D39" s="298">
        <f aca="true" t="shared" si="22" ref="D39:V39">IF($C19&lt;&gt;0,D19/$C19*100,0)</f>
        <v>14.423076923076922</v>
      </c>
      <c r="E39" s="299">
        <f t="shared" si="22"/>
        <v>7.6923076923076925</v>
      </c>
      <c r="F39" s="300">
        <f t="shared" si="22"/>
        <v>6.730769230769231</v>
      </c>
      <c r="G39" s="299">
        <f t="shared" si="22"/>
        <v>0</v>
      </c>
      <c r="H39" s="300">
        <f t="shared" si="22"/>
        <v>0</v>
      </c>
      <c r="I39" s="299">
        <f t="shared" si="22"/>
        <v>0</v>
      </c>
      <c r="J39" s="301">
        <f t="shared" si="22"/>
        <v>0</v>
      </c>
      <c r="K39" s="302">
        <f t="shared" si="22"/>
        <v>19.230769230769234</v>
      </c>
      <c r="L39" s="302">
        <f t="shared" si="22"/>
        <v>1.9230769230769231</v>
      </c>
      <c r="M39" s="303">
        <f t="shared" si="22"/>
        <v>1.9230769230769231</v>
      </c>
      <c r="N39" s="301">
        <f t="shared" si="22"/>
        <v>0</v>
      </c>
      <c r="O39" s="302">
        <f t="shared" si="22"/>
        <v>0</v>
      </c>
      <c r="P39" s="303">
        <f t="shared" si="22"/>
        <v>25</v>
      </c>
      <c r="Q39" s="304">
        <f t="shared" si="22"/>
        <v>0.9615384615384616</v>
      </c>
      <c r="R39" s="302">
        <f t="shared" si="22"/>
        <v>20.192307692307693</v>
      </c>
      <c r="S39" s="302">
        <f t="shared" si="22"/>
        <v>18.269230769230766</v>
      </c>
      <c r="T39" s="305">
        <f t="shared" si="22"/>
        <v>0</v>
      </c>
      <c r="U39" s="306">
        <f t="shared" si="22"/>
        <v>0</v>
      </c>
      <c r="V39" s="342">
        <f t="shared" si="22"/>
        <v>0</v>
      </c>
    </row>
    <row r="40" spans="2:22" s="230" customFormat="1" ht="13.5">
      <c r="B40" s="251" t="s">
        <v>11</v>
      </c>
      <c r="C40" s="297">
        <f>D40+K40+L40+O40+P40+Q40+R40+S40+T40</f>
        <v>0</v>
      </c>
      <c r="D40" s="298">
        <f>IF($C20&lt;&gt;0,D20/$C20*100,0)</f>
        <v>0</v>
      </c>
      <c r="E40" s="299">
        <f aca="true" t="shared" si="23" ref="E40:V40">IF($C20&lt;&gt;0,E20/$C20*100,0)</f>
        <v>0</v>
      </c>
      <c r="F40" s="300">
        <f t="shared" si="23"/>
        <v>0</v>
      </c>
      <c r="G40" s="299">
        <f t="shared" si="23"/>
        <v>0</v>
      </c>
      <c r="H40" s="300">
        <f t="shared" si="23"/>
        <v>0</v>
      </c>
      <c r="I40" s="299">
        <f t="shared" si="23"/>
        <v>0</v>
      </c>
      <c r="J40" s="301">
        <f t="shared" si="23"/>
        <v>0</v>
      </c>
      <c r="K40" s="302">
        <f t="shared" si="23"/>
        <v>0</v>
      </c>
      <c r="L40" s="302">
        <f t="shared" si="23"/>
        <v>0</v>
      </c>
      <c r="M40" s="303">
        <f t="shared" si="23"/>
        <v>0</v>
      </c>
      <c r="N40" s="301">
        <f t="shared" si="23"/>
        <v>0</v>
      </c>
      <c r="O40" s="302">
        <f t="shared" si="23"/>
        <v>0</v>
      </c>
      <c r="P40" s="303">
        <f t="shared" si="23"/>
        <v>0</v>
      </c>
      <c r="Q40" s="304">
        <f t="shared" si="23"/>
        <v>0</v>
      </c>
      <c r="R40" s="302">
        <f t="shared" si="23"/>
        <v>0</v>
      </c>
      <c r="S40" s="302">
        <f t="shared" si="23"/>
        <v>0</v>
      </c>
      <c r="T40" s="305">
        <f t="shared" si="23"/>
        <v>0</v>
      </c>
      <c r="U40" s="306">
        <f t="shared" si="23"/>
        <v>0</v>
      </c>
      <c r="V40" s="342">
        <f t="shared" si="23"/>
        <v>0</v>
      </c>
    </row>
    <row r="41" spans="2:22" s="230" customFormat="1" ht="13.5">
      <c r="B41" s="251" t="s">
        <v>12</v>
      </c>
      <c r="C41" s="297">
        <f t="shared" si="9"/>
        <v>100</v>
      </c>
      <c r="D41" s="298">
        <f aca="true" t="shared" si="24" ref="D41:V41">IF($C21&lt;&gt;0,D21/$C21*100,0)</f>
        <v>0</v>
      </c>
      <c r="E41" s="299">
        <f t="shared" si="24"/>
        <v>0</v>
      </c>
      <c r="F41" s="300">
        <f t="shared" si="24"/>
        <v>0</v>
      </c>
      <c r="G41" s="299">
        <f t="shared" si="24"/>
        <v>0</v>
      </c>
      <c r="H41" s="300">
        <f t="shared" si="24"/>
        <v>0</v>
      </c>
      <c r="I41" s="299">
        <f t="shared" si="24"/>
        <v>0</v>
      </c>
      <c r="J41" s="301">
        <f t="shared" si="24"/>
        <v>0</v>
      </c>
      <c r="K41" s="302">
        <f t="shared" si="24"/>
        <v>0</v>
      </c>
      <c r="L41" s="302">
        <f t="shared" si="24"/>
        <v>0</v>
      </c>
      <c r="M41" s="303">
        <f t="shared" si="24"/>
        <v>0</v>
      </c>
      <c r="N41" s="301">
        <f t="shared" si="24"/>
        <v>0</v>
      </c>
      <c r="O41" s="302">
        <f t="shared" si="24"/>
        <v>100</v>
      </c>
      <c r="P41" s="303">
        <f t="shared" si="24"/>
        <v>0</v>
      </c>
      <c r="Q41" s="304">
        <f t="shared" si="24"/>
        <v>0</v>
      </c>
      <c r="R41" s="302">
        <f t="shared" si="24"/>
        <v>0</v>
      </c>
      <c r="S41" s="302">
        <f t="shared" si="24"/>
        <v>0</v>
      </c>
      <c r="T41" s="305">
        <f t="shared" si="24"/>
        <v>0</v>
      </c>
      <c r="U41" s="306">
        <f t="shared" si="24"/>
        <v>0</v>
      </c>
      <c r="V41" s="342">
        <f t="shared" si="24"/>
        <v>0</v>
      </c>
    </row>
    <row r="42" spans="2:22" s="230" customFormat="1" ht="13.5">
      <c r="B42" s="251" t="s">
        <v>13</v>
      </c>
      <c r="C42" s="297">
        <f t="shared" si="9"/>
        <v>99.99999999999999</v>
      </c>
      <c r="D42" s="298">
        <f aca="true" t="shared" si="25" ref="D42:V42">IF($C22&lt;&gt;0,D22/$C22*100,0)</f>
        <v>0</v>
      </c>
      <c r="E42" s="299">
        <f t="shared" si="25"/>
        <v>0</v>
      </c>
      <c r="F42" s="300">
        <f t="shared" si="25"/>
        <v>0</v>
      </c>
      <c r="G42" s="299">
        <f t="shared" si="25"/>
        <v>0</v>
      </c>
      <c r="H42" s="300">
        <f t="shared" si="25"/>
        <v>0</v>
      </c>
      <c r="I42" s="299">
        <f t="shared" si="25"/>
        <v>0</v>
      </c>
      <c r="J42" s="301">
        <f t="shared" si="25"/>
        <v>0</v>
      </c>
      <c r="K42" s="302">
        <f t="shared" si="25"/>
        <v>0</v>
      </c>
      <c r="L42" s="302">
        <f t="shared" si="25"/>
        <v>0</v>
      </c>
      <c r="M42" s="303">
        <f t="shared" si="25"/>
        <v>0</v>
      </c>
      <c r="N42" s="301">
        <f t="shared" si="25"/>
        <v>0</v>
      </c>
      <c r="O42" s="302">
        <f t="shared" si="25"/>
        <v>33.33333333333333</v>
      </c>
      <c r="P42" s="303">
        <f t="shared" si="25"/>
        <v>66.66666666666666</v>
      </c>
      <c r="Q42" s="304">
        <f t="shared" si="25"/>
        <v>0</v>
      </c>
      <c r="R42" s="302">
        <f t="shared" si="25"/>
        <v>0</v>
      </c>
      <c r="S42" s="302">
        <f t="shared" si="25"/>
        <v>0</v>
      </c>
      <c r="T42" s="305">
        <f t="shared" si="25"/>
        <v>0</v>
      </c>
      <c r="U42" s="306">
        <f t="shared" si="25"/>
        <v>0</v>
      </c>
      <c r="V42" s="342">
        <f t="shared" si="25"/>
        <v>0</v>
      </c>
    </row>
    <row r="43" spans="2:22" s="230" customFormat="1" ht="14.25" thickBot="1">
      <c r="B43" s="273" t="s">
        <v>14</v>
      </c>
      <c r="C43" s="319">
        <f t="shared" si="9"/>
        <v>100</v>
      </c>
      <c r="D43" s="320">
        <f aca="true" t="shared" si="26" ref="D43:V43">IF($C23&lt;&gt;0,D23/$C23*100,0)</f>
        <v>0</v>
      </c>
      <c r="E43" s="321">
        <f t="shared" si="26"/>
        <v>0</v>
      </c>
      <c r="F43" s="322">
        <f t="shared" si="26"/>
        <v>0</v>
      </c>
      <c r="G43" s="321">
        <f t="shared" si="26"/>
        <v>0</v>
      </c>
      <c r="H43" s="322">
        <f t="shared" si="26"/>
        <v>0</v>
      </c>
      <c r="I43" s="321">
        <f t="shared" si="26"/>
        <v>0</v>
      </c>
      <c r="J43" s="323">
        <f t="shared" si="26"/>
        <v>0</v>
      </c>
      <c r="K43" s="324">
        <f t="shared" si="26"/>
        <v>6.25</v>
      </c>
      <c r="L43" s="324">
        <f t="shared" si="26"/>
        <v>0</v>
      </c>
      <c r="M43" s="325">
        <f t="shared" si="26"/>
        <v>0</v>
      </c>
      <c r="N43" s="323">
        <f t="shared" si="26"/>
        <v>0</v>
      </c>
      <c r="O43" s="324">
        <f t="shared" si="26"/>
        <v>25</v>
      </c>
      <c r="P43" s="325">
        <f t="shared" si="26"/>
        <v>31.25</v>
      </c>
      <c r="Q43" s="326">
        <f t="shared" si="26"/>
        <v>0</v>
      </c>
      <c r="R43" s="324">
        <f t="shared" si="26"/>
        <v>31.25</v>
      </c>
      <c r="S43" s="324">
        <f t="shared" si="26"/>
        <v>6.25</v>
      </c>
      <c r="T43" s="327">
        <f t="shared" si="26"/>
        <v>0</v>
      </c>
      <c r="U43" s="328">
        <f t="shared" si="26"/>
        <v>0</v>
      </c>
      <c r="V43" s="344">
        <f t="shared" si="26"/>
        <v>0</v>
      </c>
    </row>
    <row r="45" spans="2:3" ht="13.5">
      <c r="B45" s="345" t="s">
        <v>48</v>
      </c>
      <c r="C45" s="332" t="s">
        <v>47</v>
      </c>
    </row>
    <row r="46" spans="2:3" ht="13.5">
      <c r="B46" s="345" t="s">
        <v>49</v>
      </c>
      <c r="C46" s="332" t="s">
        <v>50</v>
      </c>
    </row>
  </sheetData>
  <sheetProtection/>
  <mergeCells count="24">
    <mergeCell ref="U3:V3"/>
    <mergeCell ref="U4:V4"/>
    <mergeCell ref="B3:B5"/>
    <mergeCell ref="C3:C4"/>
    <mergeCell ref="D3:J3"/>
    <mergeCell ref="M3:N3"/>
    <mergeCell ref="I4:I5"/>
    <mergeCell ref="D4:D5"/>
    <mergeCell ref="E4:E5"/>
    <mergeCell ref="F4:F5"/>
    <mergeCell ref="G4:G5"/>
    <mergeCell ref="H4:H5"/>
    <mergeCell ref="P3:Q3"/>
    <mergeCell ref="P4:P5"/>
    <mergeCell ref="Q4:Q5"/>
    <mergeCell ref="N4:N5"/>
    <mergeCell ref="O4:O5"/>
    <mergeCell ref="R4:R5"/>
    <mergeCell ref="S4:S5"/>
    <mergeCell ref="T4:T5"/>
    <mergeCell ref="J4:J5"/>
    <mergeCell ref="K4:K5"/>
    <mergeCell ref="L4:L5"/>
    <mergeCell ref="M4:M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4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8" sqref="F8"/>
    </sheetView>
  </sheetViews>
  <sheetFormatPr defaultColWidth="9.00390625" defaultRowHeight="13.5"/>
  <cols>
    <col min="1" max="1" width="3.75390625" style="396" customWidth="1"/>
    <col min="2" max="2" width="11.125" style="396" customWidth="1"/>
    <col min="3" max="3" width="11.25390625" style="396" customWidth="1"/>
    <col min="4" max="4" width="9.375" style="396" customWidth="1"/>
    <col min="5" max="10" width="7.50390625" style="396" customWidth="1"/>
    <col min="11" max="11" width="8.75390625" style="396" customWidth="1"/>
    <col min="12" max="12" width="8.625" style="396" customWidth="1"/>
    <col min="13" max="14" width="7.375" style="396" customWidth="1"/>
    <col min="15" max="15" width="8.25390625" style="396" customWidth="1"/>
    <col min="16" max="17" width="7.50390625" style="396" customWidth="1"/>
    <col min="18" max="18" width="7.625" style="396" customWidth="1"/>
    <col min="19" max="19" width="7.50390625" style="396" customWidth="1"/>
    <col min="20" max="20" width="6.25390625" style="396" customWidth="1"/>
    <col min="21" max="22" width="7.50390625" style="396" customWidth="1"/>
    <col min="23" max="23" width="3.375" style="396" customWidth="1"/>
    <col min="24" max="24" width="6.375" style="396" customWidth="1"/>
    <col min="25" max="25" width="5.375" style="396" customWidth="1"/>
    <col min="26" max="26" width="6.125" style="396" customWidth="1"/>
    <col min="27" max="27" width="5.375" style="396" customWidth="1"/>
    <col min="28" max="16384" width="9.00390625" style="396" customWidth="1"/>
  </cols>
  <sheetData>
    <row r="1" ht="17.25">
      <c r="B1" s="395" t="s">
        <v>44</v>
      </c>
    </row>
    <row r="2" spans="2:22" ht="18" thickBot="1">
      <c r="B2" s="395"/>
      <c r="U2" s="397"/>
      <c r="V2" s="398" t="str">
        <f>'国・公・私立計【男女】'!V2</f>
        <v>平成31年３月卒業</v>
      </c>
    </row>
    <row r="3" spans="2:22" s="230" customFormat="1" ht="34.5" customHeight="1">
      <c r="B3" s="561" t="s">
        <v>0</v>
      </c>
      <c r="C3" s="564" t="s">
        <v>1</v>
      </c>
      <c r="D3" s="566" t="s">
        <v>2</v>
      </c>
      <c r="E3" s="567"/>
      <c r="F3" s="567"/>
      <c r="G3" s="567"/>
      <c r="H3" s="567"/>
      <c r="I3" s="567"/>
      <c r="J3" s="568"/>
      <c r="K3" s="233" t="s">
        <v>18</v>
      </c>
      <c r="L3" s="234" t="s">
        <v>19</v>
      </c>
      <c r="M3" s="569" t="s">
        <v>3</v>
      </c>
      <c r="N3" s="570"/>
      <c r="O3" s="233" t="s">
        <v>20</v>
      </c>
      <c r="P3" s="585" t="s">
        <v>46</v>
      </c>
      <c r="Q3" s="566"/>
      <c r="R3" s="233" t="s">
        <v>21</v>
      </c>
      <c r="S3" s="233" t="s">
        <v>22</v>
      </c>
      <c r="T3" s="235" t="s">
        <v>23</v>
      </c>
      <c r="U3" s="569" t="s">
        <v>25</v>
      </c>
      <c r="V3" s="590"/>
    </row>
    <row r="4" spans="2:22" s="230" customFormat="1" ht="32.25" customHeight="1">
      <c r="B4" s="562"/>
      <c r="C4" s="565"/>
      <c r="D4" s="605" t="s">
        <v>4</v>
      </c>
      <c r="E4" s="607" t="s">
        <v>5</v>
      </c>
      <c r="F4" s="603" t="s">
        <v>52</v>
      </c>
      <c r="G4" s="603" t="s">
        <v>53</v>
      </c>
      <c r="H4" s="603" t="s">
        <v>54</v>
      </c>
      <c r="I4" s="603" t="s">
        <v>55</v>
      </c>
      <c r="J4" s="597" t="s">
        <v>56</v>
      </c>
      <c r="K4" s="579" t="s">
        <v>57</v>
      </c>
      <c r="L4" s="599" t="s">
        <v>4</v>
      </c>
      <c r="M4" s="601" t="s">
        <v>58</v>
      </c>
      <c r="N4" s="597" t="s">
        <v>6</v>
      </c>
      <c r="O4" s="579" t="s">
        <v>59</v>
      </c>
      <c r="P4" s="586" t="s">
        <v>60</v>
      </c>
      <c r="Q4" s="588" t="s">
        <v>61</v>
      </c>
      <c r="R4" s="579" t="s">
        <v>62</v>
      </c>
      <c r="S4" s="593" t="s">
        <v>7</v>
      </c>
      <c r="T4" s="595" t="s">
        <v>24</v>
      </c>
      <c r="U4" s="591" t="s">
        <v>51</v>
      </c>
      <c r="V4" s="592"/>
    </row>
    <row r="5" spans="2:22" s="230" customFormat="1" ht="69.75" customHeight="1" thickBot="1">
      <c r="B5" s="563"/>
      <c r="C5" s="237" t="s">
        <v>8</v>
      </c>
      <c r="D5" s="606"/>
      <c r="E5" s="608"/>
      <c r="F5" s="604"/>
      <c r="G5" s="604"/>
      <c r="H5" s="604"/>
      <c r="I5" s="604"/>
      <c r="J5" s="598"/>
      <c r="K5" s="580"/>
      <c r="L5" s="600"/>
      <c r="M5" s="602"/>
      <c r="N5" s="598"/>
      <c r="O5" s="580"/>
      <c r="P5" s="587"/>
      <c r="Q5" s="589"/>
      <c r="R5" s="580"/>
      <c r="S5" s="594"/>
      <c r="T5" s="596"/>
      <c r="U5" s="346" t="s">
        <v>63</v>
      </c>
      <c r="V5" s="336" t="s">
        <v>64</v>
      </c>
    </row>
    <row r="6" spans="2:22" ht="13.5">
      <c r="B6" s="399" t="s">
        <v>9</v>
      </c>
      <c r="C6" s="400">
        <f>SUM(C7:C16)</f>
        <v>12417</v>
      </c>
      <c r="D6" s="401">
        <f aca="true" t="shared" si="0" ref="D6:T6">SUM(D7:D16)</f>
        <v>7571</v>
      </c>
      <c r="E6" s="402">
        <f t="shared" si="0"/>
        <v>6966</v>
      </c>
      <c r="F6" s="403">
        <f t="shared" si="0"/>
        <v>600</v>
      </c>
      <c r="G6" s="403">
        <f t="shared" si="0"/>
        <v>3</v>
      </c>
      <c r="H6" s="403">
        <f t="shared" si="0"/>
        <v>0</v>
      </c>
      <c r="I6" s="403">
        <f t="shared" si="0"/>
        <v>2</v>
      </c>
      <c r="J6" s="404">
        <f t="shared" si="0"/>
        <v>0</v>
      </c>
      <c r="K6" s="405">
        <f t="shared" si="0"/>
        <v>2157</v>
      </c>
      <c r="L6" s="405">
        <f t="shared" si="0"/>
        <v>566</v>
      </c>
      <c r="M6" s="406">
        <f t="shared" si="0"/>
        <v>271</v>
      </c>
      <c r="N6" s="404">
        <f t="shared" si="0"/>
        <v>295</v>
      </c>
      <c r="O6" s="405">
        <f t="shared" si="0"/>
        <v>37</v>
      </c>
      <c r="P6" s="407">
        <f t="shared" si="0"/>
        <v>1288</v>
      </c>
      <c r="Q6" s="401">
        <f>SUM(Q7:Q16)</f>
        <v>3</v>
      </c>
      <c r="R6" s="405">
        <f t="shared" si="0"/>
        <v>65</v>
      </c>
      <c r="S6" s="405">
        <f t="shared" si="0"/>
        <v>730</v>
      </c>
      <c r="T6" s="408">
        <f t="shared" si="0"/>
        <v>0</v>
      </c>
      <c r="U6" s="409">
        <f>SUM(U7:U16)</f>
        <v>1</v>
      </c>
      <c r="V6" s="410">
        <f>SUM(V7:V15)</f>
        <v>0</v>
      </c>
    </row>
    <row r="7" spans="2:22" ht="13.5">
      <c r="B7" s="558" t="s">
        <v>66</v>
      </c>
      <c r="C7" s="411">
        <f aca="true" t="shared" si="1" ref="C7:C22">D7+K7+L7+O7+P7+Q7+R7+S7+T7</f>
        <v>9388</v>
      </c>
      <c r="D7" s="412">
        <f>SUM(E7:J7)</f>
        <v>6047</v>
      </c>
      <c r="E7" s="413">
        <f>'公立【男】'!E7+'公立【女】'!E7</f>
        <v>5535</v>
      </c>
      <c r="F7" s="414">
        <f>'公立【男】'!F7+'公立【女】'!F7</f>
        <v>510</v>
      </c>
      <c r="G7" s="414">
        <f>'公立【男】'!G7+'公立【女】'!G7</f>
        <v>2</v>
      </c>
      <c r="H7" s="414">
        <f>'公立【男】'!H7+'公立【女】'!H7</f>
        <v>0</v>
      </c>
      <c r="I7" s="414">
        <f>'公立【男】'!I7+'公立【女】'!I7</f>
        <v>0</v>
      </c>
      <c r="J7" s="415">
        <f>'公立【男】'!J7+'公立【女】'!J7</f>
        <v>0</v>
      </c>
      <c r="K7" s="416">
        <f>'公立【男】'!K7+'公立【女】'!K7</f>
        <v>1727</v>
      </c>
      <c r="L7" s="416">
        <f>SUM(M7:N7)</f>
        <v>340</v>
      </c>
      <c r="M7" s="417">
        <f>'公立【男】'!M7+'公立【女】'!M7</f>
        <v>174</v>
      </c>
      <c r="N7" s="415">
        <f>'公立【男】'!N7+'公立【女】'!N7</f>
        <v>166</v>
      </c>
      <c r="O7" s="416">
        <f>'公立【男】'!O7+'公立【女】'!O7</f>
        <v>23</v>
      </c>
      <c r="P7" s="413">
        <f>'公立【男】'!P7+'公立【女】'!P7</f>
        <v>589</v>
      </c>
      <c r="Q7" s="418">
        <f>'公立【男】'!Q7+'公立【女】'!Q7</f>
        <v>1</v>
      </c>
      <c r="R7" s="416">
        <f>'公立【男】'!R7+'公立【女】'!R7</f>
        <v>57</v>
      </c>
      <c r="S7" s="416">
        <f>'公立【男】'!S7+'公立【女】'!S7</f>
        <v>604</v>
      </c>
      <c r="T7" s="419">
        <v>0</v>
      </c>
      <c r="U7" s="420">
        <f>'公立【男】'!U7+'公立【女】'!U7</f>
        <v>0</v>
      </c>
      <c r="V7" s="411">
        <f>'公立【男】'!V7+'公立【女】'!V7</f>
        <v>0</v>
      </c>
    </row>
    <row r="8" spans="2:22" ht="13.5">
      <c r="B8" s="558" t="s">
        <v>67</v>
      </c>
      <c r="C8" s="411">
        <f t="shared" si="1"/>
        <v>309</v>
      </c>
      <c r="D8" s="412">
        <f aca="true" t="shared" si="2" ref="D8:D22">SUM(E8:J8)</f>
        <v>74</v>
      </c>
      <c r="E8" s="413">
        <f>'公立【男】'!E8+'公立【女】'!E8</f>
        <v>64</v>
      </c>
      <c r="F8" s="414">
        <f>'公立【男】'!F8+'公立【女】'!F8</f>
        <v>10</v>
      </c>
      <c r="G8" s="414">
        <f>'公立【男】'!G8+'公立【女】'!G8</f>
        <v>0</v>
      </c>
      <c r="H8" s="414">
        <f>'公立【男】'!H8+'公立【女】'!H8</f>
        <v>0</v>
      </c>
      <c r="I8" s="414">
        <f>'公立【男】'!I8+'公立【女】'!I8</f>
        <v>0</v>
      </c>
      <c r="J8" s="415">
        <f>'公立【男】'!J8+'公立【女】'!J8</f>
        <v>0</v>
      </c>
      <c r="K8" s="416">
        <f>'公立【男】'!K8+'公立【女】'!K8</f>
        <v>79</v>
      </c>
      <c r="L8" s="416">
        <f aca="true" t="shared" si="3" ref="L8:L21">SUM(M8:N8)</f>
        <v>5</v>
      </c>
      <c r="M8" s="417">
        <f>'公立【男】'!M8+'公立【女】'!M8</f>
        <v>1</v>
      </c>
      <c r="N8" s="415">
        <f>'公立【男】'!N8+'公立【女】'!N8</f>
        <v>4</v>
      </c>
      <c r="O8" s="416">
        <f>'公立【男】'!O8+'公立【女】'!O8</f>
        <v>0</v>
      </c>
      <c r="P8" s="413">
        <f>'公立【男】'!P8+'公立【女】'!P8</f>
        <v>137</v>
      </c>
      <c r="Q8" s="418">
        <f>'公立【男】'!Q8+'公立【女】'!Q8</f>
        <v>0</v>
      </c>
      <c r="R8" s="416">
        <f>'公立【男】'!R8+'公立【女】'!R8</f>
        <v>1</v>
      </c>
      <c r="S8" s="416">
        <f>'公立【男】'!S8+'公立【女】'!S8</f>
        <v>13</v>
      </c>
      <c r="T8" s="419">
        <v>0</v>
      </c>
      <c r="U8" s="420">
        <f>'公立【男】'!U8+'公立【女】'!U8</f>
        <v>0</v>
      </c>
      <c r="V8" s="411">
        <f>'公立【男】'!V8+'公立【女】'!V8</f>
        <v>0</v>
      </c>
    </row>
    <row r="9" spans="2:22" ht="13.5">
      <c r="B9" s="558" t="s">
        <v>68</v>
      </c>
      <c r="C9" s="411">
        <f t="shared" si="1"/>
        <v>540</v>
      </c>
      <c r="D9" s="412">
        <f t="shared" si="2"/>
        <v>132</v>
      </c>
      <c r="E9" s="413">
        <f>'公立【男】'!E9+'公立【女】'!E9</f>
        <v>113</v>
      </c>
      <c r="F9" s="414">
        <f>'公立【男】'!F9+'公立【女】'!F9</f>
        <v>18</v>
      </c>
      <c r="G9" s="414">
        <f>'公立【男】'!G9+'公立【女】'!G9</f>
        <v>1</v>
      </c>
      <c r="H9" s="414">
        <f>'公立【男】'!H9+'公立【女】'!H9</f>
        <v>0</v>
      </c>
      <c r="I9" s="414">
        <f>'公立【男】'!I9+'公立【女】'!I9</f>
        <v>0</v>
      </c>
      <c r="J9" s="415">
        <f>'公立【男】'!J9+'公立【女】'!J9</f>
        <v>0</v>
      </c>
      <c r="K9" s="416">
        <f>'公立【男】'!K9+'公立【女】'!K9</f>
        <v>92</v>
      </c>
      <c r="L9" s="416">
        <f t="shared" si="3"/>
        <v>4</v>
      </c>
      <c r="M9" s="417">
        <f>'公立【男】'!M9+'公立【女】'!M9</f>
        <v>3</v>
      </c>
      <c r="N9" s="415">
        <f>'公立【男】'!N9+'公立【女】'!N9</f>
        <v>1</v>
      </c>
      <c r="O9" s="416">
        <f>'公立【男】'!O9+'公立【女】'!O9</f>
        <v>7</v>
      </c>
      <c r="P9" s="413">
        <f>'公立【男】'!P9+'公立【女】'!P9</f>
        <v>298</v>
      </c>
      <c r="Q9" s="418">
        <f>'公立【男】'!Q9+'公立【女】'!Q9</f>
        <v>0</v>
      </c>
      <c r="R9" s="416">
        <f>'公立【男】'!R9+'公立【女】'!R9</f>
        <v>0</v>
      </c>
      <c r="S9" s="416">
        <f>'公立【男】'!S9+'公立【女】'!S9</f>
        <v>7</v>
      </c>
      <c r="T9" s="419">
        <v>0</v>
      </c>
      <c r="U9" s="420">
        <f>'公立【男】'!U9+'公立【女】'!U9</f>
        <v>0</v>
      </c>
      <c r="V9" s="411">
        <f>'公立【男】'!V9+'公立【女】'!V9</f>
        <v>0</v>
      </c>
    </row>
    <row r="10" spans="2:22" ht="13.5">
      <c r="B10" s="558" t="s">
        <v>69</v>
      </c>
      <c r="C10" s="411">
        <f t="shared" si="1"/>
        <v>326</v>
      </c>
      <c r="D10" s="412">
        <f t="shared" si="2"/>
        <v>118</v>
      </c>
      <c r="E10" s="413">
        <f>'公立【男】'!E10+'公立【女】'!E10</f>
        <v>90</v>
      </c>
      <c r="F10" s="414">
        <f>'公立【男】'!F10+'公立【女】'!F10</f>
        <v>28</v>
      </c>
      <c r="G10" s="414">
        <f>'公立【男】'!G10+'公立【女】'!G10</f>
        <v>0</v>
      </c>
      <c r="H10" s="414">
        <f>'公立【男】'!H10+'公立【女】'!H10</f>
        <v>0</v>
      </c>
      <c r="I10" s="414">
        <f>'公立【男】'!I10+'公立【女】'!I10</f>
        <v>0</v>
      </c>
      <c r="J10" s="415">
        <f>'公立【男】'!J10+'公立【女】'!J10</f>
        <v>0</v>
      </c>
      <c r="K10" s="416">
        <f>'公立【男】'!K10+'公立【女】'!K10</f>
        <v>93</v>
      </c>
      <c r="L10" s="416">
        <f t="shared" si="3"/>
        <v>0</v>
      </c>
      <c r="M10" s="417">
        <f>'公立【男】'!M10+'公立【女】'!M10</f>
        <v>0</v>
      </c>
      <c r="N10" s="415">
        <f>'公立【男】'!N10+'公立【女】'!N10</f>
        <v>0</v>
      </c>
      <c r="O10" s="416">
        <f>'公立【男】'!O10+'公立【女】'!O10</f>
        <v>0</v>
      </c>
      <c r="P10" s="413">
        <f>'公立【男】'!P10+'公立【女】'!P10</f>
        <v>108</v>
      </c>
      <c r="Q10" s="418">
        <f>'公立【男】'!Q10+'公立【女】'!Q10</f>
        <v>0</v>
      </c>
      <c r="R10" s="416">
        <f>'公立【男】'!R10+'公立【女】'!R10</f>
        <v>3</v>
      </c>
      <c r="S10" s="416">
        <f>'公立【男】'!S10+'公立【女】'!S10</f>
        <v>4</v>
      </c>
      <c r="T10" s="419">
        <v>0</v>
      </c>
      <c r="U10" s="420">
        <f>'公立【男】'!U10+'公立【女】'!U10</f>
        <v>0</v>
      </c>
      <c r="V10" s="411">
        <f>'公立【男】'!V10+'公立【女】'!V10</f>
        <v>0</v>
      </c>
    </row>
    <row r="11" spans="2:22" ht="13.5">
      <c r="B11" s="558" t="s">
        <v>70</v>
      </c>
      <c r="C11" s="411">
        <f t="shared" si="1"/>
        <v>79</v>
      </c>
      <c r="D11" s="412">
        <f t="shared" si="2"/>
        <v>22</v>
      </c>
      <c r="E11" s="413">
        <f>'公立【男】'!E11+'公立【女】'!E11</f>
        <v>19</v>
      </c>
      <c r="F11" s="414">
        <f>'公立【男】'!F11+'公立【女】'!F11</f>
        <v>1</v>
      </c>
      <c r="G11" s="414">
        <f>'公立【男】'!G11+'公立【女】'!G11</f>
        <v>0</v>
      </c>
      <c r="H11" s="414">
        <f>'公立【男】'!H11+'公立【女】'!H11</f>
        <v>0</v>
      </c>
      <c r="I11" s="414">
        <f>'公立【男】'!I11+'公立【女】'!I11</f>
        <v>2</v>
      </c>
      <c r="J11" s="415">
        <f>'公立【男】'!J11+'公立【女】'!J11</f>
        <v>0</v>
      </c>
      <c r="K11" s="416">
        <f>'公立【男】'!K11+'公立【女】'!K11</f>
        <v>20</v>
      </c>
      <c r="L11" s="416">
        <f t="shared" si="3"/>
        <v>0</v>
      </c>
      <c r="M11" s="417">
        <f>'公立【男】'!M11+'公立【女】'!M11</f>
        <v>0</v>
      </c>
      <c r="N11" s="415">
        <f>'公立【男】'!N11+'公立【女】'!N11</f>
        <v>0</v>
      </c>
      <c r="O11" s="416">
        <f>'公立【男】'!O11+'公立【女】'!O11</f>
        <v>6</v>
      </c>
      <c r="P11" s="413">
        <f>'公立【男】'!P11+'公立【女】'!P11</f>
        <v>29</v>
      </c>
      <c r="Q11" s="418">
        <f>'公立【男】'!Q11+'公立【女】'!Q11</f>
        <v>0</v>
      </c>
      <c r="R11" s="416">
        <f>'公立【男】'!R11+'公立【女】'!R11</f>
        <v>1</v>
      </c>
      <c r="S11" s="416">
        <f>'公立【男】'!S11+'公立【女】'!S11</f>
        <v>1</v>
      </c>
      <c r="T11" s="419">
        <v>0</v>
      </c>
      <c r="U11" s="420">
        <f>'公立【男】'!U11+'公立【女】'!U11</f>
        <v>0</v>
      </c>
      <c r="V11" s="411">
        <f>'公立【男】'!V11+'公立【女】'!V11</f>
        <v>0</v>
      </c>
    </row>
    <row r="12" spans="2:22" ht="13.5">
      <c r="B12" s="558" t="s">
        <v>71</v>
      </c>
      <c r="C12" s="411">
        <f t="shared" si="1"/>
        <v>15</v>
      </c>
      <c r="D12" s="412">
        <f t="shared" si="2"/>
        <v>0</v>
      </c>
      <c r="E12" s="413">
        <f>'公立【男】'!E12+'公立【女】'!E12</f>
        <v>0</v>
      </c>
      <c r="F12" s="414">
        <f>'公立【男】'!F12+'公立【女】'!F12</f>
        <v>0</v>
      </c>
      <c r="G12" s="414">
        <f>'公立【男】'!G12+'公立【女】'!G12</f>
        <v>0</v>
      </c>
      <c r="H12" s="414">
        <f>'公立【男】'!H12+'公立【女】'!H12</f>
        <v>0</v>
      </c>
      <c r="I12" s="414">
        <f>'公立【男】'!I12+'公立【女】'!I12</f>
        <v>0</v>
      </c>
      <c r="J12" s="415">
        <f>'公立【男】'!J12+'公立【女】'!J12</f>
        <v>0</v>
      </c>
      <c r="K12" s="416">
        <f>'公立【男】'!K12+'公立【女】'!K12</f>
        <v>5</v>
      </c>
      <c r="L12" s="416">
        <f t="shared" si="3"/>
        <v>0</v>
      </c>
      <c r="M12" s="417">
        <f>'公立【男】'!M12+'公立【女】'!M12</f>
        <v>0</v>
      </c>
      <c r="N12" s="415">
        <f>'公立【男】'!N12+'公立【女】'!N12</f>
        <v>0</v>
      </c>
      <c r="O12" s="416">
        <f>'公立【男】'!O12+'公立【女】'!O12</f>
        <v>0</v>
      </c>
      <c r="P12" s="413">
        <f>'公立【男】'!P12+'公立【女】'!P12</f>
        <v>9</v>
      </c>
      <c r="Q12" s="418">
        <f>'公立【男】'!Q12+'公立【女】'!Q12</f>
        <v>0</v>
      </c>
      <c r="R12" s="416">
        <f>'公立【男】'!R12+'公立【女】'!R12</f>
        <v>0</v>
      </c>
      <c r="S12" s="416">
        <f>'公立【男】'!S12+'公立【女】'!S12</f>
        <v>1</v>
      </c>
      <c r="T12" s="419">
        <v>0</v>
      </c>
      <c r="U12" s="420">
        <f>'公立【男】'!U12+'公立【女】'!U12</f>
        <v>0</v>
      </c>
      <c r="V12" s="411">
        <f>'公立【男】'!V12+'公立【女】'!V12</f>
        <v>0</v>
      </c>
    </row>
    <row r="13" spans="2:22" ht="13.5">
      <c r="B13" s="558" t="s">
        <v>73</v>
      </c>
      <c r="C13" s="411">
        <f t="shared" si="1"/>
        <v>74</v>
      </c>
      <c r="D13" s="412">
        <f t="shared" si="2"/>
        <v>35</v>
      </c>
      <c r="E13" s="413">
        <f>'公立【男】'!E13+'公立【女】'!E13</f>
        <v>29</v>
      </c>
      <c r="F13" s="414">
        <f>'公立【男】'!F13+'公立【女】'!F13</f>
        <v>6</v>
      </c>
      <c r="G13" s="414">
        <f>'公立【男】'!G13+'公立【女】'!G13</f>
        <v>0</v>
      </c>
      <c r="H13" s="414">
        <f>'公立【男】'!H13+'公立【女】'!H13</f>
        <v>0</v>
      </c>
      <c r="I13" s="414">
        <f>'公立【男】'!I13+'公立【女】'!I13</f>
        <v>0</v>
      </c>
      <c r="J13" s="415">
        <f>'公立【男】'!J13+'公立【女】'!J13</f>
        <v>0</v>
      </c>
      <c r="K13" s="416">
        <f>'公立【男】'!K13+'公立【女】'!K13</f>
        <v>21</v>
      </c>
      <c r="L13" s="416">
        <f t="shared" si="3"/>
        <v>0</v>
      </c>
      <c r="M13" s="417">
        <f>'公立【男】'!M13+'公立【女】'!M13</f>
        <v>0</v>
      </c>
      <c r="N13" s="415">
        <f>'公立【男】'!N13+'公立【女】'!N13</f>
        <v>0</v>
      </c>
      <c r="O13" s="416">
        <f>'公立【男】'!O13+'公立【女】'!O13</f>
        <v>0</v>
      </c>
      <c r="P13" s="413">
        <f>'公立【男】'!P13+'公立【女】'!P13</f>
        <v>16</v>
      </c>
      <c r="Q13" s="418">
        <f>'公立【男】'!Q13+'公立【女】'!Q13</f>
        <v>0</v>
      </c>
      <c r="R13" s="416">
        <f>'公立【男】'!R13+'公立【女】'!R13</f>
        <v>1</v>
      </c>
      <c r="S13" s="416">
        <f>'公立【男】'!S13+'公立【女】'!S13</f>
        <v>1</v>
      </c>
      <c r="T13" s="419">
        <v>0</v>
      </c>
      <c r="U13" s="420">
        <f>'公立【男】'!U13+'公立【女】'!U13</f>
        <v>0</v>
      </c>
      <c r="V13" s="411">
        <f>'公立【男】'!V13+'公立【女】'!V13</f>
        <v>0</v>
      </c>
    </row>
    <row r="14" spans="2:22" ht="13.5">
      <c r="B14" s="558" t="s">
        <v>74</v>
      </c>
      <c r="C14" s="411">
        <f t="shared" si="1"/>
        <v>19</v>
      </c>
      <c r="D14" s="412">
        <f>SUM(E14:J14)</f>
        <v>4</v>
      </c>
      <c r="E14" s="413">
        <f>'公立【男】'!E14+'公立【女】'!E14</f>
        <v>2</v>
      </c>
      <c r="F14" s="414">
        <f>'公立【男】'!F14+'公立【女】'!F14</f>
        <v>2</v>
      </c>
      <c r="G14" s="414">
        <f>'公立【男】'!G14+'公立【女】'!G14</f>
        <v>0</v>
      </c>
      <c r="H14" s="414">
        <f>'公立【男】'!H14+'公立【女】'!H14</f>
        <v>0</v>
      </c>
      <c r="I14" s="414">
        <f>'公立【男】'!I14+'公立【女】'!I14</f>
        <v>0</v>
      </c>
      <c r="J14" s="415">
        <f>'公立【男】'!J14+'公立【女】'!J14</f>
        <v>0</v>
      </c>
      <c r="K14" s="416">
        <f>'公立【男】'!K14+'公立【女】'!K14</f>
        <v>0</v>
      </c>
      <c r="L14" s="416">
        <f>SUM(M14:N14)</f>
        <v>3</v>
      </c>
      <c r="M14" s="417">
        <f>'公立【男】'!M14+'公立【女】'!M14</f>
        <v>3</v>
      </c>
      <c r="N14" s="415">
        <f>'公立【男】'!N14+'公立【女】'!N14</f>
        <v>0</v>
      </c>
      <c r="O14" s="416">
        <f>'公立【男】'!O14+'公立【女】'!O14</f>
        <v>0</v>
      </c>
      <c r="P14" s="413">
        <f>'公立【男】'!P14+'公立【女】'!P14</f>
        <v>12</v>
      </c>
      <c r="Q14" s="418">
        <f>'公立【男】'!Q14+'公立【女】'!Q14</f>
        <v>0</v>
      </c>
      <c r="R14" s="416">
        <f>'公立【男】'!R14+'公立【女】'!R14</f>
        <v>0</v>
      </c>
      <c r="S14" s="416">
        <f>'公立【男】'!S14+'公立【女】'!S14</f>
        <v>0</v>
      </c>
      <c r="T14" s="419">
        <v>0</v>
      </c>
      <c r="U14" s="420">
        <f>'公立【男】'!U14+'公立【女】'!U14</f>
        <v>0</v>
      </c>
      <c r="V14" s="411">
        <f>'公立【男】'!V14+'公立【女】'!V14</f>
        <v>0</v>
      </c>
    </row>
    <row r="15" spans="2:22" ht="13.5">
      <c r="B15" s="558" t="s">
        <v>75</v>
      </c>
      <c r="C15" s="411">
        <f t="shared" si="1"/>
        <v>1419</v>
      </c>
      <c r="D15" s="412">
        <f t="shared" si="2"/>
        <v>1071</v>
      </c>
      <c r="E15" s="413">
        <f>'公立【男】'!E15+'公立【女】'!E15</f>
        <v>1061</v>
      </c>
      <c r="F15" s="414">
        <f>'公立【男】'!F15+'公立【女】'!F15</f>
        <v>10</v>
      </c>
      <c r="G15" s="414">
        <f>'公立【男】'!G15+'公立【女】'!G15</f>
        <v>0</v>
      </c>
      <c r="H15" s="414">
        <f>'公立【男】'!H15+'公立【女】'!H15</f>
        <v>0</v>
      </c>
      <c r="I15" s="414">
        <f>'公立【男】'!I15+'公立【女】'!I15</f>
        <v>0</v>
      </c>
      <c r="J15" s="415">
        <f>'公立【男】'!J15+'公立【女】'!J15</f>
        <v>0</v>
      </c>
      <c r="K15" s="416">
        <f>'公立【男】'!K15+'公立【女】'!K15</f>
        <v>27</v>
      </c>
      <c r="L15" s="416">
        <f t="shared" si="3"/>
        <v>214</v>
      </c>
      <c r="M15" s="417">
        <f>'公立【男】'!M15+'公立【女】'!M15</f>
        <v>90</v>
      </c>
      <c r="N15" s="415">
        <f>'公立【男】'!N15+'公立【女】'!N15</f>
        <v>124</v>
      </c>
      <c r="O15" s="416">
        <f>'公立【男】'!O15+'公立【女】'!O15</f>
        <v>0</v>
      </c>
      <c r="P15" s="413">
        <f>'公立【男】'!P15+'公立【女】'!P15</f>
        <v>12</v>
      </c>
      <c r="Q15" s="418">
        <f>'公立【男】'!Q15+'公立【女】'!Q15</f>
        <v>1</v>
      </c>
      <c r="R15" s="416">
        <f>'公立【男】'!R15+'公立【女】'!R15</f>
        <v>2</v>
      </c>
      <c r="S15" s="416">
        <f>'公立【男】'!S15+'公立【女】'!S15</f>
        <v>92</v>
      </c>
      <c r="T15" s="419">
        <v>0</v>
      </c>
      <c r="U15" s="420">
        <f>'公立【男】'!U15+'公立【女】'!U15</f>
        <v>0</v>
      </c>
      <c r="V15" s="411">
        <f>'公立【男】'!V15+'公立【女】'!V15</f>
        <v>0</v>
      </c>
    </row>
    <row r="16" spans="2:22" ht="13.5">
      <c r="B16" s="558" t="s">
        <v>15</v>
      </c>
      <c r="C16" s="411">
        <f t="shared" si="1"/>
        <v>248</v>
      </c>
      <c r="D16" s="412">
        <f t="shared" si="2"/>
        <v>68</v>
      </c>
      <c r="E16" s="413">
        <f>'公立【男】'!E16+'公立【女】'!E16</f>
        <v>53</v>
      </c>
      <c r="F16" s="414">
        <f>'公立【男】'!F16+'公立【女】'!F16</f>
        <v>15</v>
      </c>
      <c r="G16" s="414">
        <f>'公立【男】'!G16+'公立【女】'!G16</f>
        <v>0</v>
      </c>
      <c r="H16" s="414">
        <f>'公立【男】'!H16+'公立【女】'!H16</f>
        <v>0</v>
      </c>
      <c r="I16" s="414">
        <f>'公立【男】'!I16+'公立【女】'!I16</f>
        <v>0</v>
      </c>
      <c r="J16" s="415">
        <f>'公立【男】'!J16+'公立【女】'!J16</f>
        <v>0</v>
      </c>
      <c r="K16" s="416">
        <f>'公立【男】'!K16+'公立【女】'!K16</f>
        <v>93</v>
      </c>
      <c r="L16" s="416">
        <f>SUM(M16:N16)</f>
        <v>0</v>
      </c>
      <c r="M16" s="417">
        <f>'公立【男】'!M16+'公立【女】'!M16</f>
        <v>0</v>
      </c>
      <c r="N16" s="415">
        <f>'公立【男】'!N16+'公立【女】'!N16</f>
        <v>0</v>
      </c>
      <c r="O16" s="416">
        <f>'公立【男】'!O16+'公立【女】'!O16</f>
        <v>1</v>
      </c>
      <c r="P16" s="413">
        <f>'公立【男】'!P16+'公立【女】'!P16</f>
        <v>78</v>
      </c>
      <c r="Q16" s="418">
        <f>'公立【男】'!Q16+'公立【女】'!Q16</f>
        <v>1</v>
      </c>
      <c r="R16" s="416">
        <f>'公立【男】'!R16+'公立【女】'!R16</f>
        <v>0</v>
      </c>
      <c r="S16" s="416">
        <f>'公立【男】'!S16+'公立【女】'!S16</f>
        <v>7</v>
      </c>
      <c r="T16" s="419">
        <v>0</v>
      </c>
      <c r="U16" s="420">
        <f>'公立【男】'!U16+'公立【女】'!U16</f>
        <v>1</v>
      </c>
      <c r="V16" s="411">
        <f>'公立【男】'!V16+'公立【女】'!V16</f>
        <v>0</v>
      </c>
    </row>
    <row r="17" spans="2:22" ht="13.5">
      <c r="B17" s="421" t="s">
        <v>16</v>
      </c>
      <c r="C17" s="422">
        <f>SUM(C18:C22)</f>
        <v>340</v>
      </c>
      <c r="D17" s="423">
        <f aca="true" t="shared" si="4" ref="D17:I17">SUM(D18:D22)</f>
        <v>43</v>
      </c>
      <c r="E17" s="424">
        <f t="shared" si="4"/>
        <v>34</v>
      </c>
      <c r="F17" s="424">
        <f t="shared" si="4"/>
        <v>9</v>
      </c>
      <c r="G17" s="424">
        <f t="shared" si="4"/>
        <v>0</v>
      </c>
      <c r="H17" s="424">
        <f t="shared" si="4"/>
        <v>0</v>
      </c>
      <c r="I17" s="424">
        <f t="shared" si="4"/>
        <v>0</v>
      </c>
      <c r="J17" s="425">
        <f aca="true" t="shared" si="5" ref="J17:T17">SUM(J18:J22)</f>
        <v>0</v>
      </c>
      <c r="K17" s="426">
        <f t="shared" si="5"/>
        <v>47</v>
      </c>
      <c r="L17" s="426">
        <f t="shared" si="5"/>
        <v>8</v>
      </c>
      <c r="M17" s="424">
        <f t="shared" si="5"/>
        <v>7</v>
      </c>
      <c r="N17" s="425">
        <f t="shared" si="5"/>
        <v>1</v>
      </c>
      <c r="O17" s="426">
        <f t="shared" si="5"/>
        <v>22</v>
      </c>
      <c r="P17" s="427">
        <f t="shared" si="5"/>
        <v>124</v>
      </c>
      <c r="Q17" s="428">
        <f>SUM(Q18:Q22)</f>
        <v>12</v>
      </c>
      <c r="R17" s="426">
        <f t="shared" si="5"/>
        <v>40</v>
      </c>
      <c r="S17" s="426">
        <f t="shared" si="5"/>
        <v>44</v>
      </c>
      <c r="T17" s="425">
        <f t="shared" si="5"/>
        <v>0</v>
      </c>
      <c r="U17" s="429">
        <f>SUM(U18:U22)</f>
        <v>0</v>
      </c>
      <c r="V17" s="430">
        <f>SUM(V18:V22)</f>
        <v>0</v>
      </c>
    </row>
    <row r="18" spans="2:22" ht="13.5">
      <c r="B18" s="558" t="s">
        <v>66</v>
      </c>
      <c r="C18" s="411">
        <f>D18+K18+L18+O18+P18+Q18+R18+S18+T18</f>
        <v>275</v>
      </c>
      <c r="D18" s="412">
        <f t="shared" si="2"/>
        <v>40</v>
      </c>
      <c r="E18" s="417">
        <f>'公立【男】'!E18+'公立【女】'!E18</f>
        <v>31</v>
      </c>
      <c r="F18" s="414">
        <f>'公立【男】'!F18+'公立【女】'!F18</f>
        <v>9</v>
      </c>
      <c r="G18" s="414">
        <f>'公立【男】'!G18+'公立【女】'!G18</f>
        <v>0</v>
      </c>
      <c r="H18" s="414">
        <f>'公立【男】'!H18+'公立【女】'!H18</f>
        <v>0</v>
      </c>
      <c r="I18" s="414">
        <f>'公立【男】'!I18+'公立【女】'!I18</f>
        <v>0</v>
      </c>
      <c r="J18" s="415">
        <f>'公立【男】'!J18+'公立【女】'!J18</f>
        <v>0</v>
      </c>
      <c r="K18" s="416">
        <f>'公立【男】'!K18+'公立【女】'!K18</f>
        <v>44</v>
      </c>
      <c r="L18" s="416">
        <f t="shared" si="3"/>
        <v>8</v>
      </c>
      <c r="M18" s="417">
        <f>'公立【男】'!M18+'公立【女】'!M18</f>
        <v>7</v>
      </c>
      <c r="N18" s="415">
        <f>'公立【男】'!N18+'公立【女】'!N18</f>
        <v>1</v>
      </c>
      <c r="O18" s="416">
        <f>'公立【男】'!O18+'公立【女】'!O18</f>
        <v>13</v>
      </c>
      <c r="P18" s="413">
        <f>'公立【男】'!P18+'公立【女】'!P18</f>
        <v>94</v>
      </c>
      <c r="Q18" s="418">
        <f>'公立【男】'!Q18+'公立【女】'!Q18</f>
        <v>4</v>
      </c>
      <c r="R18" s="416">
        <f>'公立【男】'!R18+'公立【女】'!R18</f>
        <v>35</v>
      </c>
      <c r="S18" s="416">
        <f>'公立【男】'!S18+'公立【女】'!S18</f>
        <v>37</v>
      </c>
      <c r="T18" s="416">
        <f>'公立【男】'!T18+'公立【女】'!T18</f>
        <v>0</v>
      </c>
      <c r="U18" s="420">
        <f>'公立【男】'!U18+'公立【女】'!U18</f>
        <v>0</v>
      </c>
      <c r="V18" s="411">
        <f>'公立【男】'!V18+'公立【女】'!V18</f>
        <v>0</v>
      </c>
    </row>
    <row r="19" spans="2:22" ht="13.5">
      <c r="B19" s="558" t="s">
        <v>67</v>
      </c>
      <c r="C19" s="411">
        <f t="shared" si="1"/>
        <v>13</v>
      </c>
      <c r="D19" s="412">
        <f t="shared" si="2"/>
        <v>2</v>
      </c>
      <c r="E19" s="417">
        <f>'公立【男】'!E19+'公立【女】'!E19</f>
        <v>2</v>
      </c>
      <c r="F19" s="414">
        <f>'公立【男】'!F19+'公立【女】'!F19</f>
        <v>0</v>
      </c>
      <c r="G19" s="414">
        <f>'公立【男】'!G19+'公立【女】'!G19</f>
        <v>0</v>
      </c>
      <c r="H19" s="414">
        <f>'公立【男】'!H19+'公立【女】'!H19</f>
        <v>0</v>
      </c>
      <c r="I19" s="414">
        <f>'公立【男】'!I19+'公立【女】'!I19</f>
        <v>0</v>
      </c>
      <c r="J19" s="415">
        <f>'公立【男】'!J19+'公立【女】'!J19</f>
        <v>0</v>
      </c>
      <c r="K19" s="416">
        <f>'公立【男】'!K19+'公立【女】'!K19</f>
        <v>0</v>
      </c>
      <c r="L19" s="416">
        <f t="shared" si="3"/>
        <v>0</v>
      </c>
      <c r="M19" s="417">
        <f>'公立【男】'!M19+'公立【女】'!M19</f>
        <v>0</v>
      </c>
      <c r="N19" s="415">
        <f>'公立【男】'!N19+'公立【女】'!N19</f>
        <v>0</v>
      </c>
      <c r="O19" s="416">
        <f>'公立【男】'!O19+'公立【女】'!O19</f>
        <v>1</v>
      </c>
      <c r="P19" s="413">
        <f>'公立【男】'!P19+'公立【女】'!P19</f>
        <v>7</v>
      </c>
      <c r="Q19" s="418">
        <f>'公立【男】'!Q19+'公立【女】'!Q19</f>
        <v>1</v>
      </c>
      <c r="R19" s="416">
        <f>'公立【男】'!R19+'公立【女】'!R19</f>
        <v>0</v>
      </c>
      <c r="S19" s="416">
        <f>'公立【男】'!S19+'公立【女】'!S19</f>
        <v>2</v>
      </c>
      <c r="T19" s="416">
        <f>'公立【男】'!T19+'公立【女】'!T19</f>
        <v>0</v>
      </c>
      <c r="U19" s="420">
        <f>'公立【男】'!U19+'公立【女】'!U19</f>
        <v>0</v>
      </c>
      <c r="V19" s="411">
        <f>'公立【男】'!V19+'公立【女】'!V19</f>
        <v>0</v>
      </c>
    </row>
    <row r="20" spans="2:22" ht="13.5">
      <c r="B20" s="558" t="s">
        <v>68</v>
      </c>
      <c r="C20" s="411">
        <f t="shared" si="1"/>
        <v>20</v>
      </c>
      <c r="D20" s="412">
        <f t="shared" si="2"/>
        <v>0</v>
      </c>
      <c r="E20" s="417">
        <f>'公立【男】'!E20+'公立【女】'!E20</f>
        <v>0</v>
      </c>
      <c r="F20" s="414">
        <f>'公立【男】'!F20+'公立【女】'!F20</f>
        <v>0</v>
      </c>
      <c r="G20" s="414">
        <f>'公立【男】'!G20+'公立【女】'!G20</f>
        <v>0</v>
      </c>
      <c r="H20" s="414">
        <f>'公立【男】'!H20+'公立【女】'!H20</f>
        <v>0</v>
      </c>
      <c r="I20" s="414">
        <f>'公立【男】'!I20+'公立【女】'!I20</f>
        <v>0</v>
      </c>
      <c r="J20" s="415">
        <f>'公立【男】'!J20+'公立【女】'!J20</f>
        <v>0</v>
      </c>
      <c r="K20" s="416">
        <f>'公立【男】'!K20+'公立【女】'!K20</f>
        <v>1</v>
      </c>
      <c r="L20" s="416">
        <f t="shared" si="3"/>
        <v>0</v>
      </c>
      <c r="M20" s="417">
        <f>'公立【男】'!M20+'公立【女】'!M20</f>
        <v>0</v>
      </c>
      <c r="N20" s="415">
        <f>'公立【男】'!N20+'公立【女】'!N20</f>
        <v>0</v>
      </c>
      <c r="O20" s="416">
        <f>'公立【男】'!O20+'公立【女】'!O20</f>
        <v>3</v>
      </c>
      <c r="P20" s="413">
        <f>'公立【男】'!P20+'公立【女】'!P20</f>
        <v>10</v>
      </c>
      <c r="Q20" s="418">
        <f>'公立【男】'!Q20+'公立【女】'!Q20</f>
        <v>5</v>
      </c>
      <c r="R20" s="416">
        <f>'公立【男】'!R20+'公立【女】'!R20</f>
        <v>0</v>
      </c>
      <c r="S20" s="416">
        <f>'公立【男】'!S20+'公立【女】'!S20</f>
        <v>1</v>
      </c>
      <c r="T20" s="416">
        <f>'公立【男】'!T20+'公立【女】'!T20</f>
        <v>0</v>
      </c>
      <c r="U20" s="420">
        <f>'公立【男】'!U20+'公立【女】'!U20</f>
        <v>0</v>
      </c>
      <c r="V20" s="411">
        <f>'公立【男】'!V20+'公立【女】'!V20</f>
        <v>0</v>
      </c>
    </row>
    <row r="21" spans="2:22" ht="13.5">
      <c r="B21" s="558" t="s">
        <v>69</v>
      </c>
      <c r="C21" s="411">
        <f t="shared" si="1"/>
        <v>16</v>
      </c>
      <c r="D21" s="412">
        <f t="shared" si="2"/>
        <v>1</v>
      </c>
      <c r="E21" s="417">
        <f>'公立【男】'!E21+'公立【女】'!E21</f>
        <v>1</v>
      </c>
      <c r="F21" s="414">
        <f>'公立【男】'!F21+'公立【女】'!F21</f>
        <v>0</v>
      </c>
      <c r="G21" s="414">
        <f>'公立【男】'!G21+'公立【女】'!G21</f>
        <v>0</v>
      </c>
      <c r="H21" s="414">
        <f>'公立【男】'!H21+'公立【女】'!H21</f>
        <v>0</v>
      </c>
      <c r="I21" s="414">
        <f>'公立【男】'!I21+'公立【女】'!I21</f>
        <v>0</v>
      </c>
      <c r="J21" s="415">
        <f>'公立【男】'!J21+'公立【女】'!J21</f>
        <v>0</v>
      </c>
      <c r="K21" s="416">
        <f>'公立【男】'!K21+'公立【女】'!K21</f>
        <v>1</v>
      </c>
      <c r="L21" s="416">
        <f t="shared" si="3"/>
        <v>0</v>
      </c>
      <c r="M21" s="417">
        <f>'公立【男】'!M21+'公立【女】'!M21</f>
        <v>0</v>
      </c>
      <c r="N21" s="415">
        <f>'公立【男】'!N21+'公立【女】'!N21</f>
        <v>0</v>
      </c>
      <c r="O21" s="416">
        <f>'公立【男】'!O21+'公立【女】'!O21</f>
        <v>1</v>
      </c>
      <c r="P21" s="413">
        <f>'公立【男】'!P21+'公立【女】'!P21</f>
        <v>8</v>
      </c>
      <c r="Q21" s="418">
        <f>'公立【男】'!Q21+'公立【女】'!Q21</f>
        <v>2</v>
      </c>
      <c r="R21" s="416">
        <f>'公立【男】'!R21+'公立【女】'!R21</f>
        <v>0</v>
      </c>
      <c r="S21" s="416">
        <f>'公立【男】'!S21+'公立【女】'!S21</f>
        <v>3</v>
      </c>
      <c r="T21" s="416">
        <f>'公立【男】'!T21+'公立【女】'!T21</f>
        <v>0</v>
      </c>
      <c r="U21" s="420">
        <f>'公立【男】'!U21+'公立【女】'!U21</f>
        <v>0</v>
      </c>
      <c r="V21" s="411">
        <f>'公立【男】'!V21+'公立【女】'!V21</f>
        <v>0</v>
      </c>
    </row>
    <row r="22" spans="2:22" ht="14.25" thickBot="1">
      <c r="B22" s="559" t="s">
        <v>71</v>
      </c>
      <c r="C22" s="431">
        <f t="shared" si="1"/>
        <v>16</v>
      </c>
      <c r="D22" s="432">
        <f t="shared" si="2"/>
        <v>0</v>
      </c>
      <c r="E22" s="433">
        <f>'公立【男】'!E22+'公立【女】'!E22</f>
        <v>0</v>
      </c>
      <c r="F22" s="434">
        <f>'公立【男】'!F22+'公立【女】'!F22</f>
        <v>0</v>
      </c>
      <c r="G22" s="434">
        <f>'公立【男】'!G22+'公立【女】'!G22</f>
        <v>0</v>
      </c>
      <c r="H22" s="434">
        <f>'公立【男】'!H22+'公立【女】'!H22</f>
        <v>0</v>
      </c>
      <c r="I22" s="434">
        <f>'公立【男】'!I22+'公立【女】'!I22</f>
        <v>0</v>
      </c>
      <c r="J22" s="435">
        <f>'公立【男】'!J22+'公立【女】'!J22</f>
        <v>0</v>
      </c>
      <c r="K22" s="436">
        <f>'公立【男】'!K22+'公立【女】'!K22</f>
        <v>1</v>
      </c>
      <c r="L22" s="436">
        <f>SUM(M22:N22)</f>
        <v>0</v>
      </c>
      <c r="M22" s="433">
        <f>'公立【男】'!M22+'公立【女】'!M22</f>
        <v>0</v>
      </c>
      <c r="N22" s="435">
        <f>'公立【男】'!N22+'公立【女】'!N22</f>
        <v>0</v>
      </c>
      <c r="O22" s="436">
        <f>'公立【男】'!O22+'公立【女】'!O22</f>
        <v>4</v>
      </c>
      <c r="P22" s="437">
        <f>'公立【男】'!P22+'公立【女】'!P22</f>
        <v>5</v>
      </c>
      <c r="Q22" s="438">
        <f>'公立【男】'!Q22+'公立【女】'!Q22</f>
        <v>0</v>
      </c>
      <c r="R22" s="436">
        <f>'公立【男】'!R22+'公立【女】'!R22</f>
        <v>5</v>
      </c>
      <c r="S22" s="436">
        <f>'公立【男】'!S22+'公立【女】'!S22</f>
        <v>1</v>
      </c>
      <c r="T22" s="436">
        <f>'公立【男】'!T22+'公立【女】'!T22</f>
        <v>0</v>
      </c>
      <c r="U22" s="439">
        <f>'公立【男】'!U22+'公立【女】'!U22</f>
        <v>0</v>
      </c>
      <c r="V22" s="440">
        <f>'公立【男】'!V22+'公立【女】'!V22</f>
        <v>0</v>
      </c>
    </row>
    <row r="23" spans="2:27" ht="13.5">
      <c r="B23" s="441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48"/>
      <c r="V23" s="248"/>
      <c r="W23" s="442"/>
      <c r="X23" s="259"/>
      <c r="Y23" s="259"/>
      <c r="Z23" s="259"/>
      <c r="AA23" s="259"/>
    </row>
    <row r="24" spans="2:22" ht="14.25" thickBot="1">
      <c r="B24" s="443" t="s">
        <v>17</v>
      </c>
      <c r="U24" s="397"/>
      <c r="V24" s="397"/>
    </row>
    <row r="25" spans="2:22" ht="13.5">
      <c r="B25" s="444" t="s">
        <v>9</v>
      </c>
      <c r="C25" s="286">
        <f>D25+K25+L25+O25+P25+Q25+R25+S25+T25</f>
        <v>100</v>
      </c>
      <c r="D25" s="287">
        <f>IF($C6&lt;&gt;0,D6/$C6*100,0)</f>
        <v>60.97285978899896</v>
      </c>
      <c r="E25" s="288">
        <f aca="true" t="shared" si="6" ref="E25:V25">IF($C6&lt;&gt;0,E6/$C6*100,0)</f>
        <v>56.1005073689297</v>
      </c>
      <c r="F25" s="289">
        <f t="shared" si="6"/>
        <v>4.832085044696786</v>
      </c>
      <c r="G25" s="288">
        <f t="shared" si="6"/>
        <v>0.024160425223483932</v>
      </c>
      <c r="H25" s="289">
        <f t="shared" si="6"/>
        <v>0</v>
      </c>
      <c r="I25" s="288">
        <f t="shared" si="6"/>
        <v>0.016106950148989288</v>
      </c>
      <c r="J25" s="290">
        <f t="shared" si="6"/>
        <v>0</v>
      </c>
      <c r="K25" s="288">
        <f t="shared" si="6"/>
        <v>17.371345735684947</v>
      </c>
      <c r="L25" s="291">
        <f t="shared" si="6"/>
        <v>4.558266892163969</v>
      </c>
      <c r="M25" s="292">
        <f t="shared" si="6"/>
        <v>2.182491745188049</v>
      </c>
      <c r="N25" s="290">
        <f t="shared" si="6"/>
        <v>2.3757751469759203</v>
      </c>
      <c r="O25" s="291">
        <f t="shared" si="6"/>
        <v>0.2979785777563018</v>
      </c>
      <c r="P25" s="292">
        <f t="shared" si="6"/>
        <v>10.372875895949102</v>
      </c>
      <c r="Q25" s="293">
        <f t="shared" si="6"/>
        <v>0.024160425223483932</v>
      </c>
      <c r="R25" s="291">
        <f t="shared" si="6"/>
        <v>0.5234758798421519</v>
      </c>
      <c r="S25" s="291">
        <f t="shared" si="6"/>
        <v>5.87903680438109</v>
      </c>
      <c r="T25" s="294">
        <f t="shared" si="6"/>
        <v>0</v>
      </c>
      <c r="U25" s="445">
        <f t="shared" si="6"/>
        <v>0.008053475074494644</v>
      </c>
      <c r="V25" s="341">
        <f t="shared" si="6"/>
        <v>0</v>
      </c>
    </row>
    <row r="26" spans="2:22" ht="13.5">
      <c r="B26" s="558" t="s">
        <v>66</v>
      </c>
      <c r="C26" s="297">
        <f aca="true" t="shared" si="7" ref="C26:C41">D26+K26+L26+O26+P26+Q26+R26+S26+T26</f>
        <v>100</v>
      </c>
      <c r="D26" s="298">
        <f aca="true" t="shared" si="8" ref="D26:V26">IF($C7&lt;&gt;0,D7/$C7*100,0)</f>
        <v>64.41201533873028</v>
      </c>
      <c r="E26" s="299">
        <f t="shared" si="8"/>
        <v>58.95824456753302</v>
      </c>
      <c r="F26" s="300">
        <f t="shared" si="8"/>
        <v>5.4324669791222835</v>
      </c>
      <c r="G26" s="299">
        <f t="shared" si="8"/>
        <v>0.021303792074989347</v>
      </c>
      <c r="H26" s="300">
        <f t="shared" si="8"/>
        <v>0</v>
      </c>
      <c r="I26" s="299">
        <f t="shared" si="8"/>
        <v>0</v>
      </c>
      <c r="J26" s="301">
        <f t="shared" si="8"/>
        <v>0</v>
      </c>
      <c r="K26" s="299">
        <f t="shared" si="8"/>
        <v>18.395824456753303</v>
      </c>
      <c r="L26" s="302">
        <f t="shared" si="8"/>
        <v>3.621644652748189</v>
      </c>
      <c r="M26" s="303">
        <f t="shared" si="8"/>
        <v>1.8534299105240732</v>
      </c>
      <c r="N26" s="301">
        <f t="shared" si="8"/>
        <v>1.7682147422241157</v>
      </c>
      <c r="O26" s="302">
        <f t="shared" si="8"/>
        <v>0.24499360886237753</v>
      </c>
      <c r="P26" s="303">
        <f t="shared" si="8"/>
        <v>6.273966766084363</v>
      </c>
      <c r="Q26" s="304">
        <f t="shared" si="8"/>
        <v>0.010651896037494673</v>
      </c>
      <c r="R26" s="302">
        <f t="shared" si="8"/>
        <v>0.6071580741371964</v>
      </c>
      <c r="S26" s="302">
        <f t="shared" si="8"/>
        <v>6.433745206646783</v>
      </c>
      <c r="T26" s="305">
        <f t="shared" si="8"/>
        <v>0</v>
      </c>
      <c r="U26" s="446">
        <f t="shared" si="8"/>
        <v>0</v>
      </c>
      <c r="V26" s="342">
        <f t="shared" si="8"/>
        <v>0</v>
      </c>
    </row>
    <row r="27" spans="2:22" ht="13.5">
      <c r="B27" s="558" t="s">
        <v>67</v>
      </c>
      <c r="C27" s="297">
        <f t="shared" si="7"/>
        <v>100</v>
      </c>
      <c r="D27" s="298">
        <f aca="true" t="shared" si="9" ref="D27:V27">IF($C8&lt;&gt;0,D8/$C8*100,0)</f>
        <v>23.948220064724918</v>
      </c>
      <c r="E27" s="299">
        <f t="shared" si="9"/>
        <v>20.711974110032365</v>
      </c>
      <c r="F27" s="300">
        <f t="shared" si="9"/>
        <v>3.2362459546925564</v>
      </c>
      <c r="G27" s="299">
        <f t="shared" si="9"/>
        <v>0</v>
      </c>
      <c r="H27" s="300">
        <f t="shared" si="9"/>
        <v>0</v>
      </c>
      <c r="I27" s="299">
        <f t="shared" si="9"/>
        <v>0</v>
      </c>
      <c r="J27" s="301">
        <f t="shared" si="9"/>
        <v>0</v>
      </c>
      <c r="K27" s="299">
        <f t="shared" si="9"/>
        <v>25.5663430420712</v>
      </c>
      <c r="L27" s="302">
        <f t="shared" si="9"/>
        <v>1.6181229773462782</v>
      </c>
      <c r="M27" s="303">
        <f t="shared" si="9"/>
        <v>0.3236245954692557</v>
      </c>
      <c r="N27" s="301">
        <f t="shared" si="9"/>
        <v>1.2944983818770228</v>
      </c>
      <c r="O27" s="302">
        <f t="shared" si="9"/>
        <v>0</v>
      </c>
      <c r="P27" s="303">
        <f t="shared" si="9"/>
        <v>44.336569579288025</v>
      </c>
      <c r="Q27" s="304">
        <f t="shared" si="9"/>
        <v>0</v>
      </c>
      <c r="R27" s="302">
        <f t="shared" si="9"/>
        <v>0.3236245954692557</v>
      </c>
      <c r="S27" s="302">
        <f t="shared" si="9"/>
        <v>4.207119741100324</v>
      </c>
      <c r="T27" s="305">
        <f t="shared" si="9"/>
        <v>0</v>
      </c>
      <c r="U27" s="446">
        <f t="shared" si="9"/>
        <v>0</v>
      </c>
      <c r="V27" s="342">
        <f t="shared" si="9"/>
        <v>0</v>
      </c>
    </row>
    <row r="28" spans="2:22" ht="13.5">
      <c r="B28" s="558" t="s">
        <v>68</v>
      </c>
      <c r="C28" s="297">
        <f t="shared" si="7"/>
        <v>99.99999999999999</v>
      </c>
      <c r="D28" s="298">
        <f aca="true" t="shared" si="10" ref="D28:V28">IF($C9&lt;&gt;0,D9/$C9*100,0)</f>
        <v>24.444444444444443</v>
      </c>
      <c r="E28" s="299">
        <f t="shared" si="10"/>
        <v>20.925925925925924</v>
      </c>
      <c r="F28" s="300">
        <f t="shared" si="10"/>
        <v>3.3333333333333335</v>
      </c>
      <c r="G28" s="299">
        <f t="shared" si="10"/>
        <v>0.1851851851851852</v>
      </c>
      <c r="H28" s="300">
        <f t="shared" si="10"/>
        <v>0</v>
      </c>
      <c r="I28" s="299">
        <f t="shared" si="10"/>
        <v>0</v>
      </c>
      <c r="J28" s="301">
        <f t="shared" si="10"/>
        <v>0</v>
      </c>
      <c r="K28" s="299">
        <f t="shared" si="10"/>
        <v>17.037037037037038</v>
      </c>
      <c r="L28" s="302">
        <f t="shared" si="10"/>
        <v>0.7407407407407408</v>
      </c>
      <c r="M28" s="303">
        <f t="shared" si="10"/>
        <v>0.5555555555555556</v>
      </c>
      <c r="N28" s="301">
        <f t="shared" si="10"/>
        <v>0.1851851851851852</v>
      </c>
      <c r="O28" s="302">
        <f t="shared" si="10"/>
        <v>1.2962962962962963</v>
      </c>
      <c r="P28" s="303">
        <f t="shared" si="10"/>
        <v>55.18518518518518</v>
      </c>
      <c r="Q28" s="304">
        <f t="shared" si="10"/>
        <v>0</v>
      </c>
      <c r="R28" s="302">
        <f t="shared" si="10"/>
        <v>0</v>
      </c>
      <c r="S28" s="302">
        <f t="shared" si="10"/>
        <v>1.2962962962962963</v>
      </c>
      <c r="T28" s="305">
        <f t="shared" si="10"/>
        <v>0</v>
      </c>
      <c r="U28" s="446">
        <f t="shared" si="10"/>
        <v>0</v>
      </c>
      <c r="V28" s="342">
        <f t="shared" si="10"/>
        <v>0</v>
      </c>
    </row>
    <row r="29" spans="2:22" ht="13.5">
      <c r="B29" s="558" t="s">
        <v>69</v>
      </c>
      <c r="C29" s="297">
        <f t="shared" si="7"/>
        <v>100</v>
      </c>
      <c r="D29" s="298">
        <f aca="true" t="shared" si="11" ref="D29:V29">IF($C10&lt;&gt;0,D10/$C10*100,0)</f>
        <v>36.19631901840491</v>
      </c>
      <c r="E29" s="299">
        <f t="shared" si="11"/>
        <v>27.607361963190186</v>
      </c>
      <c r="F29" s="300">
        <f t="shared" si="11"/>
        <v>8.588957055214724</v>
      </c>
      <c r="G29" s="299">
        <f t="shared" si="11"/>
        <v>0</v>
      </c>
      <c r="H29" s="300">
        <f t="shared" si="11"/>
        <v>0</v>
      </c>
      <c r="I29" s="299">
        <f t="shared" si="11"/>
        <v>0</v>
      </c>
      <c r="J29" s="301">
        <f t="shared" si="11"/>
        <v>0</v>
      </c>
      <c r="K29" s="299">
        <f t="shared" si="11"/>
        <v>28.52760736196319</v>
      </c>
      <c r="L29" s="302">
        <f t="shared" si="11"/>
        <v>0</v>
      </c>
      <c r="M29" s="303">
        <f t="shared" si="11"/>
        <v>0</v>
      </c>
      <c r="N29" s="301">
        <f t="shared" si="11"/>
        <v>0</v>
      </c>
      <c r="O29" s="302">
        <f t="shared" si="11"/>
        <v>0</v>
      </c>
      <c r="P29" s="303">
        <f t="shared" si="11"/>
        <v>33.12883435582822</v>
      </c>
      <c r="Q29" s="304">
        <f t="shared" si="11"/>
        <v>0</v>
      </c>
      <c r="R29" s="302">
        <f t="shared" si="11"/>
        <v>0.9202453987730062</v>
      </c>
      <c r="S29" s="302">
        <f t="shared" si="11"/>
        <v>1.2269938650306749</v>
      </c>
      <c r="T29" s="305">
        <f t="shared" si="11"/>
        <v>0</v>
      </c>
      <c r="U29" s="446">
        <f t="shared" si="11"/>
        <v>0</v>
      </c>
      <c r="V29" s="342">
        <f t="shared" si="11"/>
        <v>0</v>
      </c>
    </row>
    <row r="30" spans="2:22" ht="13.5">
      <c r="B30" s="558" t="s">
        <v>70</v>
      </c>
      <c r="C30" s="297">
        <f t="shared" si="7"/>
        <v>100</v>
      </c>
      <c r="D30" s="298">
        <f aca="true" t="shared" si="12" ref="D30:V30">IF($C11&lt;&gt;0,D11/$C11*100,0)</f>
        <v>27.848101265822784</v>
      </c>
      <c r="E30" s="299">
        <f t="shared" si="12"/>
        <v>24.050632911392405</v>
      </c>
      <c r="F30" s="300">
        <f t="shared" si="12"/>
        <v>1.2658227848101267</v>
      </c>
      <c r="G30" s="299">
        <f t="shared" si="12"/>
        <v>0</v>
      </c>
      <c r="H30" s="300">
        <f t="shared" si="12"/>
        <v>0</v>
      </c>
      <c r="I30" s="299">
        <f t="shared" si="12"/>
        <v>2.5316455696202533</v>
      </c>
      <c r="J30" s="301">
        <f t="shared" si="12"/>
        <v>0</v>
      </c>
      <c r="K30" s="299">
        <f t="shared" si="12"/>
        <v>25.31645569620253</v>
      </c>
      <c r="L30" s="302">
        <f t="shared" si="12"/>
        <v>0</v>
      </c>
      <c r="M30" s="303">
        <f t="shared" si="12"/>
        <v>0</v>
      </c>
      <c r="N30" s="301">
        <f t="shared" si="12"/>
        <v>0</v>
      </c>
      <c r="O30" s="302">
        <f t="shared" si="12"/>
        <v>7.59493670886076</v>
      </c>
      <c r="P30" s="303">
        <f t="shared" si="12"/>
        <v>36.708860759493675</v>
      </c>
      <c r="Q30" s="304">
        <f t="shared" si="12"/>
        <v>0</v>
      </c>
      <c r="R30" s="302">
        <f t="shared" si="12"/>
        <v>1.2658227848101267</v>
      </c>
      <c r="S30" s="302">
        <f t="shared" si="12"/>
        <v>1.2658227848101267</v>
      </c>
      <c r="T30" s="305">
        <f t="shared" si="12"/>
        <v>0</v>
      </c>
      <c r="U30" s="446">
        <f t="shared" si="12"/>
        <v>0</v>
      </c>
      <c r="V30" s="342">
        <f t="shared" si="12"/>
        <v>0</v>
      </c>
    </row>
    <row r="31" spans="2:22" ht="13.5">
      <c r="B31" s="558" t="s">
        <v>71</v>
      </c>
      <c r="C31" s="297">
        <f t="shared" si="7"/>
        <v>100</v>
      </c>
      <c r="D31" s="298">
        <f aca="true" t="shared" si="13" ref="D31:V31">IF($C12&lt;&gt;0,D12/$C12*100,0)</f>
        <v>0</v>
      </c>
      <c r="E31" s="299">
        <f t="shared" si="13"/>
        <v>0</v>
      </c>
      <c r="F31" s="300">
        <f t="shared" si="13"/>
        <v>0</v>
      </c>
      <c r="G31" s="299">
        <f t="shared" si="13"/>
        <v>0</v>
      </c>
      <c r="H31" s="300">
        <f t="shared" si="13"/>
        <v>0</v>
      </c>
      <c r="I31" s="299">
        <f t="shared" si="13"/>
        <v>0</v>
      </c>
      <c r="J31" s="301">
        <f t="shared" si="13"/>
        <v>0</v>
      </c>
      <c r="K31" s="299">
        <f t="shared" si="13"/>
        <v>33.33333333333333</v>
      </c>
      <c r="L31" s="302">
        <f t="shared" si="13"/>
        <v>0</v>
      </c>
      <c r="M31" s="303">
        <f t="shared" si="13"/>
        <v>0</v>
      </c>
      <c r="N31" s="301">
        <f t="shared" si="13"/>
        <v>0</v>
      </c>
      <c r="O31" s="302">
        <f t="shared" si="13"/>
        <v>0</v>
      </c>
      <c r="P31" s="303">
        <f t="shared" si="13"/>
        <v>60</v>
      </c>
      <c r="Q31" s="304">
        <f t="shared" si="13"/>
        <v>0</v>
      </c>
      <c r="R31" s="302">
        <f t="shared" si="13"/>
        <v>0</v>
      </c>
      <c r="S31" s="302">
        <f t="shared" si="13"/>
        <v>6.666666666666667</v>
      </c>
      <c r="T31" s="305">
        <f t="shared" si="13"/>
        <v>0</v>
      </c>
      <c r="U31" s="446">
        <f t="shared" si="13"/>
        <v>0</v>
      </c>
      <c r="V31" s="342">
        <f t="shared" si="13"/>
        <v>0</v>
      </c>
    </row>
    <row r="32" spans="2:22" ht="13.5">
      <c r="B32" s="558" t="s">
        <v>73</v>
      </c>
      <c r="C32" s="297">
        <f t="shared" si="7"/>
        <v>100</v>
      </c>
      <c r="D32" s="298">
        <f aca="true" t="shared" si="14" ref="D32:V32">IF($C13&lt;&gt;0,D13/$C13*100,0)</f>
        <v>47.2972972972973</v>
      </c>
      <c r="E32" s="299">
        <f t="shared" si="14"/>
        <v>39.189189189189186</v>
      </c>
      <c r="F32" s="300">
        <f t="shared" si="14"/>
        <v>8.108108108108109</v>
      </c>
      <c r="G32" s="299">
        <f t="shared" si="14"/>
        <v>0</v>
      </c>
      <c r="H32" s="300">
        <f t="shared" si="14"/>
        <v>0</v>
      </c>
      <c r="I32" s="299">
        <f t="shared" si="14"/>
        <v>0</v>
      </c>
      <c r="J32" s="301">
        <f t="shared" si="14"/>
        <v>0</v>
      </c>
      <c r="K32" s="299">
        <f t="shared" si="14"/>
        <v>28.37837837837838</v>
      </c>
      <c r="L32" s="302">
        <f t="shared" si="14"/>
        <v>0</v>
      </c>
      <c r="M32" s="303">
        <f t="shared" si="14"/>
        <v>0</v>
      </c>
      <c r="N32" s="301">
        <f t="shared" si="14"/>
        <v>0</v>
      </c>
      <c r="O32" s="302">
        <f t="shared" si="14"/>
        <v>0</v>
      </c>
      <c r="P32" s="303">
        <f t="shared" si="14"/>
        <v>21.62162162162162</v>
      </c>
      <c r="Q32" s="304">
        <f t="shared" si="14"/>
        <v>0</v>
      </c>
      <c r="R32" s="302">
        <f t="shared" si="14"/>
        <v>1.3513513513513513</v>
      </c>
      <c r="S32" s="302">
        <f t="shared" si="14"/>
        <v>1.3513513513513513</v>
      </c>
      <c r="T32" s="305">
        <f t="shared" si="14"/>
        <v>0</v>
      </c>
      <c r="U32" s="446">
        <f t="shared" si="14"/>
        <v>0</v>
      </c>
      <c r="V32" s="342">
        <f t="shared" si="14"/>
        <v>0</v>
      </c>
    </row>
    <row r="33" spans="2:22" ht="13.5">
      <c r="B33" s="558" t="s">
        <v>74</v>
      </c>
      <c r="C33" s="297">
        <f t="shared" si="7"/>
        <v>100</v>
      </c>
      <c r="D33" s="298">
        <f aca="true" t="shared" si="15" ref="D33:V33">IF($C14&lt;&gt;0,D14/$C14*100,0)</f>
        <v>21.052631578947366</v>
      </c>
      <c r="E33" s="299">
        <f t="shared" si="15"/>
        <v>10.526315789473683</v>
      </c>
      <c r="F33" s="300">
        <f t="shared" si="15"/>
        <v>10.526315789473683</v>
      </c>
      <c r="G33" s="299">
        <f t="shared" si="15"/>
        <v>0</v>
      </c>
      <c r="H33" s="300">
        <f t="shared" si="15"/>
        <v>0</v>
      </c>
      <c r="I33" s="299">
        <f t="shared" si="15"/>
        <v>0</v>
      </c>
      <c r="J33" s="301">
        <f t="shared" si="15"/>
        <v>0</v>
      </c>
      <c r="K33" s="299">
        <f t="shared" si="15"/>
        <v>0</v>
      </c>
      <c r="L33" s="302">
        <f t="shared" si="15"/>
        <v>15.789473684210526</v>
      </c>
      <c r="M33" s="303">
        <f t="shared" si="15"/>
        <v>15.789473684210526</v>
      </c>
      <c r="N33" s="301">
        <f t="shared" si="15"/>
        <v>0</v>
      </c>
      <c r="O33" s="302">
        <f t="shared" si="15"/>
        <v>0</v>
      </c>
      <c r="P33" s="303">
        <f t="shared" si="15"/>
        <v>63.1578947368421</v>
      </c>
      <c r="Q33" s="304">
        <f t="shared" si="15"/>
        <v>0</v>
      </c>
      <c r="R33" s="302">
        <f t="shared" si="15"/>
        <v>0</v>
      </c>
      <c r="S33" s="302">
        <f t="shared" si="15"/>
        <v>0</v>
      </c>
      <c r="T33" s="305">
        <f t="shared" si="15"/>
        <v>0</v>
      </c>
      <c r="U33" s="446">
        <f t="shared" si="15"/>
        <v>0</v>
      </c>
      <c r="V33" s="342">
        <f t="shared" si="15"/>
        <v>0</v>
      </c>
    </row>
    <row r="34" spans="2:22" ht="13.5">
      <c r="B34" s="558" t="s">
        <v>75</v>
      </c>
      <c r="C34" s="297">
        <f t="shared" si="7"/>
        <v>100</v>
      </c>
      <c r="D34" s="298">
        <f aca="true" t="shared" si="16" ref="D34:V34">IF($C15&lt;&gt;0,D15/$C15*100,0)</f>
        <v>75.47568710359408</v>
      </c>
      <c r="E34" s="299">
        <f t="shared" si="16"/>
        <v>74.77096546863989</v>
      </c>
      <c r="F34" s="300">
        <f t="shared" si="16"/>
        <v>0.7047216349541932</v>
      </c>
      <c r="G34" s="299">
        <f t="shared" si="16"/>
        <v>0</v>
      </c>
      <c r="H34" s="300">
        <f t="shared" si="16"/>
        <v>0</v>
      </c>
      <c r="I34" s="299">
        <f t="shared" si="16"/>
        <v>0</v>
      </c>
      <c r="J34" s="301">
        <f t="shared" si="16"/>
        <v>0</v>
      </c>
      <c r="K34" s="299">
        <f t="shared" si="16"/>
        <v>1.9027484143763214</v>
      </c>
      <c r="L34" s="302">
        <f t="shared" si="16"/>
        <v>15.081042988019732</v>
      </c>
      <c r="M34" s="303">
        <f t="shared" si="16"/>
        <v>6.342494714587738</v>
      </c>
      <c r="N34" s="301">
        <f t="shared" si="16"/>
        <v>8.738548273431993</v>
      </c>
      <c r="O34" s="302">
        <f t="shared" si="16"/>
        <v>0</v>
      </c>
      <c r="P34" s="303">
        <f t="shared" si="16"/>
        <v>0.8456659619450317</v>
      </c>
      <c r="Q34" s="304">
        <f t="shared" si="16"/>
        <v>0.07047216349541931</v>
      </c>
      <c r="R34" s="302">
        <f t="shared" si="16"/>
        <v>0.14094432699083861</v>
      </c>
      <c r="S34" s="302">
        <f t="shared" si="16"/>
        <v>6.483439041578576</v>
      </c>
      <c r="T34" s="305">
        <f t="shared" si="16"/>
        <v>0</v>
      </c>
      <c r="U34" s="446">
        <f t="shared" si="16"/>
        <v>0</v>
      </c>
      <c r="V34" s="342">
        <f t="shared" si="16"/>
        <v>0</v>
      </c>
    </row>
    <row r="35" spans="2:22" ht="13.5">
      <c r="B35" s="558" t="s">
        <v>15</v>
      </c>
      <c r="C35" s="297">
        <f t="shared" si="7"/>
        <v>100.00000000000001</v>
      </c>
      <c r="D35" s="298">
        <f aca="true" t="shared" si="17" ref="D35:V35">IF($C16&lt;&gt;0,D16/$C16*100,0)</f>
        <v>27.419354838709676</v>
      </c>
      <c r="E35" s="299">
        <f t="shared" si="17"/>
        <v>21.370967741935484</v>
      </c>
      <c r="F35" s="300">
        <f t="shared" si="17"/>
        <v>6.048387096774194</v>
      </c>
      <c r="G35" s="299">
        <f t="shared" si="17"/>
        <v>0</v>
      </c>
      <c r="H35" s="300">
        <f t="shared" si="17"/>
        <v>0</v>
      </c>
      <c r="I35" s="299">
        <f t="shared" si="17"/>
        <v>0</v>
      </c>
      <c r="J35" s="301">
        <f t="shared" si="17"/>
        <v>0</v>
      </c>
      <c r="K35" s="299">
        <f t="shared" si="17"/>
        <v>37.5</v>
      </c>
      <c r="L35" s="302">
        <f t="shared" si="17"/>
        <v>0</v>
      </c>
      <c r="M35" s="303">
        <f t="shared" si="17"/>
        <v>0</v>
      </c>
      <c r="N35" s="301">
        <f t="shared" si="17"/>
        <v>0</v>
      </c>
      <c r="O35" s="302">
        <f t="shared" si="17"/>
        <v>0.4032258064516129</v>
      </c>
      <c r="P35" s="303">
        <f t="shared" si="17"/>
        <v>31.451612903225808</v>
      </c>
      <c r="Q35" s="304">
        <f t="shared" si="17"/>
        <v>0.4032258064516129</v>
      </c>
      <c r="R35" s="302">
        <f t="shared" si="17"/>
        <v>0</v>
      </c>
      <c r="S35" s="302">
        <f t="shared" si="17"/>
        <v>2.82258064516129</v>
      </c>
      <c r="T35" s="305">
        <f t="shared" si="17"/>
        <v>0</v>
      </c>
      <c r="U35" s="446">
        <f t="shared" si="17"/>
        <v>0.4032258064516129</v>
      </c>
      <c r="V35" s="342">
        <f t="shared" si="17"/>
        <v>0</v>
      </c>
    </row>
    <row r="36" spans="2:22" ht="13.5">
      <c r="B36" s="421" t="s">
        <v>16</v>
      </c>
      <c r="C36" s="447">
        <f t="shared" si="7"/>
        <v>99.99999999999999</v>
      </c>
      <c r="D36" s="448">
        <f aca="true" t="shared" si="18" ref="D36:V36">IF($C17&lt;&gt;0,D17/$C17*100,0)</f>
        <v>12.647058823529411</v>
      </c>
      <c r="E36" s="449">
        <f t="shared" si="18"/>
        <v>10</v>
      </c>
      <c r="F36" s="450">
        <f t="shared" si="18"/>
        <v>2.6470588235294117</v>
      </c>
      <c r="G36" s="449">
        <f t="shared" si="18"/>
        <v>0</v>
      </c>
      <c r="H36" s="450">
        <f t="shared" si="18"/>
        <v>0</v>
      </c>
      <c r="I36" s="449">
        <f t="shared" si="18"/>
        <v>0</v>
      </c>
      <c r="J36" s="451">
        <f t="shared" si="18"/>
        <v>0</v>
      </c>
      <c r="K36" s="449">
        <f t="shared" si="18"/>
        <v>13.823529411764707</v>
      </c>
      <c r="L36" s="452">
        <f t="shared" si="18"/>
        <v>2.3529411764705883</v>
      </c>
      <c r="M36" s="453">
        <f t="shared" si="18"/>
        <v>2.0588235294117645</v>
      </c>
      <c r="N36" s="451">
        <f t="shared" si="18"/>
        <v>0.29411764705882354</v>
      </c>
      <c r="O36" s="452">
        <f t="shared" si="18"/>
        <v>6.470588235294119</v>
      </c>
      <c r="P36" s="453">
        <f t="shared" si="18"/>
        <v>36.470588235294116</v>
      </c>
      <c r="Q36" s="454">
        <f t="shared" si="18"/>
        <v>3.5294117647058822</v>
      </c>
      <c r="R36" s="452">
        <f t="shared" si="18"/>
        <v>11.76470588235294</v>
      </c>
      <c r="S36" s="452">
        <f t="shared" si="18"/>
        <v>12.941176470588237</v>
      </c>
      <c r="T36" s="455">
        <f t="shared" si="18"/>
        <v>0</v>
      </c>
      <c r="U36" s="456">
        <f t="shared" si="18"/>
        <v>0</v>
      </c>
      <c r="V36" s="457">
        <f t="shared" si="18"/>
        <v>0</v>
      </c>
    </row>
    <row r="37" spans="2:22" ht="13.5">
      <c r="B37" s="558" t="s">
        <v>66</v>
      </c>
      <c r="C37" s="297">
        <f t="shared" si="7"/>
        <v>99.99999999999999</v>
      </c>
      <c r="D37" s="298">
        <f aca="true" t="shared" si="19" ref="D37:V37">IF($C18&lt;&gt;0,D18/$C18*100,0)</f>
        <v>14.545454545454545</v>
      </c>
      <c r="E37" s="299">
        <f t="shared" si="19"/>
        <v>11.272727272727273</v>
      </c>
      <c r="F37" s="300">
        <f t="shared" si="19"/>
        <v>3.272727272727273</v>
      </c>
      <c r="G37" s="299">
        <f t="shared" si="19"/>
        <v>0</v>
      </c>
      <c r="H37" s="300">
        <f t="shared" si="19"/>
        <v>0</v>
      </c>
      <c r="I37" s="299">
        <f t="shared" si="19"/>
        <v>0</v>
      </c>
      <c r="J37" s="301">
        <f t="shared" si="19"/>
        <v>0</v>
      </c>
      <c r="K37" s="299">
        <f t="shared" si="19"/>
        <v>16</v>
      </c>
      <c r="L37" s="302">
        <f t="shared" si="19"/>
        <v>2.909090909090909</v>
      </c>
      <c r="M37" s="303">
        <f t="shared" si="19"/>
        <v>2.5454545454545454</v>
      </c>
      <c r="N37" s="301">
        <f t="shared" si="19"/>
        <v>0.36363636363636365</v>
      </c>
      <c r="O37" s="302">
        <f t="shared" si="19"/>
        <v>4.7272727272727275</v>
      </c>
      <c r="P37" s="303">
        <f t="shared" si="19"/>
        <v>34.18181818181818</v>
      </c>
      <c r="Q37" s="304">
        <f t="shared" si="19"/>
        <v>1.4545454545454546</v>
      </c>
      <c r="R37" s="302">
        <f t="shared" si="19"/>
        <v>12.727272727272727</v>
      </c>
      <c r="S37" s="302">
        <f t="shared" si="19"/>
        <v>13.454545454545455</v>
      </c>
      <c r="T37" s="305">
        <f t="shared" si="19"/>
        <v>0</v>
      </c>
      <c r="U37" s="446">
        <f t="shared" si="19"/>
        <v>0</v>
      </c>
      <c r="V37" s="342">
        <f t="shared" si="19"/>
        <v>0</v>
      </c>
    </row>
    <row r="38" spans="2:22" ht="13.5">
      <c r="B38" s="558" t="s">
        <v>67</v>
      </c>
      <c r="C38" s="297">
        <f t="shared" si="7"/>
        <v>100</v>
      </c>
      <c r="D38" s="298">
        <f aca="true" t="shared" si="20" ref="D38:V38">IF($C19&lt;&gt;0,D19/$C19*100,0)</f>
        <v>15.384615384615385</v>
      </c>
      <c r="E38" s="299">
        <f t="shared" si="20"/>
        <v>15.384615384615385</v>
      </c>
      <c r="F38" s="300">
        <f t="shared" si="20"/>
        <v>0</v>
      </c>
      <c r="G38" s="299">
        <f t="shared" si="20"/>
        <v>0</v>
      </c>
      <c r="H38" s="300">
        <f t="shared" si="20"/>
        <v>0</v>
      </c>
      <c r="I38" s="299">
        <f t="shared" si="20"/>
        <v>0</v>
      </c>
      <c r="J38" s="301">
        <f t="shared" si="20"/>
        <v>0</v>
      </c>
      <c r="K38" s="299">
        <f t="shared" si="20"/>
        <v>0</v>
      </c>
      <c r="L38" s="302">
        <f t="shared" si="20"/>
        <v>0</v>
      </c>
      <c r="M38" s="303">
        <f t="shared" si="20"/>
        <v>0</v>
      </c>
      <c r="N38" s="301">
        <f t="shared" si="20"/>
        <v>0</v>
      </c>
      <c r="O38" s="302">
        <f t="shared" si="20"/>
        <v>7.6923076923076925</v>
      </c>
      <c r="P38" s="303">
        <f t="shared" si="20"/>
        <v>53.84615384615385</v>
      </c>
      <c r="Q38" s="304">
        <f t="shared" si="20"/>
        <v>7.6923076923076925</v>
      </c>
      <c r="R38" s="302">
        <f t="shared" si="20"/>
        <v>0</v>
      </c>
      <c r="S38" s="302">
        <f t="shared" si="20"/>
        <v>15.384615384615385</v>
      </c>
      <c r="T38" s="305">
        <f t="shared" si="20"/>
        <v>0</v>
      </c>
      <c r="U38" s="446">
        <f t="shared" si="20"/>
        <v>0</v>
      </c>
      <c r="V38" s="342">
        <f t="shared" si="20"/>
        <v>0</v>
      </c>
    </row>
    <row r="39" spans="2:22" ht="13.5">
      <c r="B39" s="558" t="s">
        <v>68</v>
      </c>
      <c r="C39" s="297">
        <f t="shared" si="7"/>
        <v>100</v>
      </c>
      <c r="D39" s="298">
        <f aca="true" t="shared" si="21" ref="D39:V39">IF($C20&lt;&gt;0,D20/$C20*100,0)</f>
        <v>0</v>
      </c>
      <c r="E39" s="299">
        <f t="shared" si="21"/>
        <v>0</v>
      </c>
      <c r="F39" s="300">
        <f t="shared" si="21"/>
        <v>0</v>
      </c>
      <c r="G39" s="299">
        <f t="shared" si="21"/>
        <v>0</v>
      </c>
      <c r="H39" s="300">
        <f t="shared" si="21"/>
        <v>0</v>
      </c>
      <c r="I39" s="299">
        <f t="shared" si="21"/>
        <v>0</v>
      </c>
      <c r="J39" s="301">
        <f t="shared" si="21"/>
        <v>0</v>
      </c>
      <c r="K39" s="299">
        <f t="shared" si="21"/>
        <v>5</v>
      </c>
      <c r="L39" s="302">
        <f t="shared" si="21"/>
        <v>0</v>
      </c>
      <c r="M39" s="303">
        <f t="shared" si="21"/>
        <v>0</v>
      </c>
      <c r="N39" s="301">
        <f t="shared" si="21"/>
        <v>0</v>
      </c>
      <c r="O39" s="302">
        <f t="shared" si="21"/>
        <v>15</v>
      </c>
      <c r="P39" s="303">
        <f t="shared" si="21"/>
        <v>50</v>
      </c>
      <c r="Q39" s="304">
        <f t="shared" si="21"/>
        <v>25</v>
      </c>
      <c r="R39" s="302">
        <f t="shared" si="21"/>
        <v>0</v>
      </c>
      <c r="S39" s="302">
        <f t="shared" si="21"/>
        <v>5</v>
      </c>
      <c r="T39" s="305">
        <f t="shared" si="21"/>
        <v>0</v>
      </c>
      <c r="U39" s="446">
        <f t="shared" si="21"/>
        <v>0</v>
      </c>
      <c r="V39" s="342">
        <f t="shared" si="21"/>
        <v>0</v>
      </c>
    </row>
    <row r="40" spans="2:22" ht="13.5">
      <c r="B40" s="558" t="s">
        <v>69</v>
      </c>
      <c r="C40" s="297">
        <f t="shared" si="7"/>
        <v>100</v>
      </c>
      <c r="D40" s="298">
        <f aca="true" t="shared" si="22" ref="D40:V40">IF($C21&lt;&gt;0,D21/$C21*100,0)</f>
        <v>6.25</v>
      </c>
      <c r="E40" s="299">
        <f t="shared" si="22"/>
        <v>6.25</v>
      </c>
      <c r="F40" s="300">
        <f t="shared" si="22"/>
        <v>0</v>
      </c>
      <c r="G40" s="299">
        <f t="shared" si="22"/>
        <v>0</v>
      </c>
      <c r="H40" s="300">
        <f t="shared" si="22"/>
        <v>0</v>
      </c>
      <c r="I40" s="299">
        <f t="shared" si="22"/>
        <v>0</v>
      </c>
      <c r="J40" s="301">
        <f t="shared" si="22"/>
        <v>0</v>
      </c>
      <c r="K40" s="299">
        <f t="shared" si="22"/>
        <v>6.25</v>
      </c>
      <c r="L40" s="302">
        <f t="shared" si="22"/>
        <v>0</v>
      </c>
      <c r="M40" s="303">
        <f t="shared" si="22"/>
        <v>0</v>
      </c>
      <c r="N40" s="301">
        <f t="shared" si="22"/>
        <v>0</v>
      </c>
      <c r="O40" s="302">
        <f t="shared" si="22"/>
        <v>6.25</v>
      </c>
      <c r="P40" s="303">
        <f t="shared" si="22"/>
        <v>50</v>
      </c>
      <c r="Q40" s="304">
        <f t="shared" si="22"/>
        <v>12.5</v>
      </c>
      <c r="R40" s="302">
        <f t="shared" si="22"/>
        <v>0</v>
      </c>
      <c r="S40" s="302">
        <f t="shared" si="22"/>
        <v>18.75</v>
      </c>
      <c r="T40" s="305">
        <f t="shared" si="22"/>
        <v>0</v>
      </c>
      <c r="U40" s="446">
        <f t="shared" si="22"/>
        <v>0</v>
      </c>
      <c r="V40" s="342">
        <f t="shared" si="22"/>
        <v>0</v>
      </c>
    </row>
    <row r="41" spans="2:22" ht="14.25" thickBot="1">
      <c r="B41" s="559" t="s">
        <v>71</v>
      </c>
      <c r="C41" s="319">
        <f t="shared" si="7"/>
        <v>100</v>
      </c>
      <c r="D41" s="320">
        <f aca="true" t="shared" si="23" ref="D41:V41">IF($C22&lt;&gt;0,D22/$C22*100,0)</f>
        <v>0</v>
      </c>
      <c r="E41" s="321">
        <f t="shared" si="23"/>
        <v>0</v>
      </c>
      <c r="F41" s="322">
        <f t="shared" si="23"/>
        <v>0</v>
      </c>
      <c r="G41" s="321">
        <f t="shared" si="23"/>
        <v>0</v>
      </c>
      <c r="H41" s="322">
        <f t="shared" si="23"/>
        <v>0</v>
      </c>
      <c r="I41" s="321">
        <f t="shared" si="23"/>
        <v>0</v>
      </c>
      <c r="J41" s="323">
        <f t="shared" si="23"/>
        <v>0</v>
      </c>
      <c r="K41" s="321">
        <f t="shared" si="23"/>
        <v>6.25</v>
      </c>
      <c r="L41" s="324">
        <f t="shared" si="23"/>
        <v>0</v>
      </c>
      <c r="M41" s="325">
        <f t="shared" si="23"/>
        <v>0</v>
      </c>
      <c r="N41" s="323">
        <f t="shared" si="23"/>
        <v>0</v>
      </c>
      <c r="O41" s="324">
        <f t="shared" si="23"/>
        <v>25</v>
      </c>
      <c r="P41" s="325">
        <f t="shared" si="23"/>
        <v>31.25</v>
      </c>
      <c r="Q41" s="326">
        <f t="shared" si="23"/>
        <v>0</v>
      </c>
      <c r="R41" s="324">
        <f t="shared" si="23"/>
        <v>31.25</v>
      </c>
      <c r="S41" s="324">
        <f t="shared" si="23"/>
        <v>6.25</v>
      </c>
      <c r="T41" s="327">
        <f t="shared" si="23"/>
        <v>0</v>
      </c>
      <c r="U41" s="458">
        <f t="shared" si="23"/>
        <v>0</v>
      </c>
      <c r="V41" s="344">
        <f t="shared" si="23"/>
        <v>0</v>
      </c>
    </row>
    <row r="43" spans="2:3" ht="13.5">
      <c r="B43" s="459" t="s">
        <v>48</v>
      </c>
      <c r="C43" s="396" t="s">
        <v>47</v>
      </c>
    </row>
    <row r="44" spans="2:3" ht="13.5">
      <c r="B44" s="459" t="s">
        <v>49</v>
      </c>
      <c r="C44" s="396" t="s">
        <v>50</v>
      </c>
    </row>
  </sheetData>
  <sheetProtection/>
  <mergeCells count="24">
    <mergeCell ref="U3:V3"/>
    <mergeCell ref="U4:V4"/>
    <mergeCell ref="R4:R5"/>
    <mergeCell ref="S4:S5"/>
    <mergeCell ref="T4:T5"/>
    <mergeCell ref="J4:J5"/>
    <mergeCell ref="M4:M5"/>
    <mergeCell ref="K4:K5"/>
    <mergeCell ref="L4:L5"/>
    <mergeCell ref="D4:D5"/>
    <mergeCell ref="E4:E5"/>
    <mergeCell ref="F4:F5"/>
    <mergeCell ref="H4:H5"/>
    <mergeCell ref="I4:I5"/>
    <mergeCell ref="P3:Q3"/>
    <mergeCell ref="P4:P5"/>
    <mergeCell ref="Q4:Q5"/>
    <mergeCell ref="N4:N5"/>
    <mergeCell ref="O4:O5"/>
    <mergeCell ref="B3:B5"/>
    <mergeCell ref="C3:C4"/>
    <mergeCell ref="D3:J3"/>
    <mergeCell ref="M3:N3"/>
    <mergeCell ref="G4:G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4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3" sqref="T23"/>
    </sheetView>
  </sheetViews>
  <sheetFormatPr defaultColWidth="9.00390625" defaultRowHeight="13.5"/>
  <cols>
    <col min="1" max="1" width="3.75390625" style="396" customWidth="1"/>
    <col min="2" max="2" width="11.125" style="396" customWidth="1"/>
    <col min="3" max="3" width="11.25390625" style="396" customWidth="1"/>
    <col min="4" max="4" width="9.375" style="396" customWidth="1"/>
    <col min="5" max="10" width="7.50390625" style="396" customWidth="1"/>
    <col min="11" max="11" width="8.75390625" style="396" customWidth="1"/>
    <col min="12" max="12" width="8.625" style="396" customWidth="1"/>
    <col min="13" max="14" width="7.375" style="396" customWidth="1"/>
    <col min="15" max="15" width="8.25390625" style="396" customWidth="1"/>
    <col min="16" max="17" width="7.50390625" style="396" customWidth="1"/>
    <col min="18" max="18" width="7.625" style="396" customWidth="1"/>
    <col min="19" max="19" width="7.50390625" style="396" customWidth="1"/>
    <col min="20" max="20" width="6.25390625" style="396" customWidth="1"/>
    <col min="21" max="22" width="7.50390625" style="396" customWidth="1"/>
    <col min="23" max="23" width="3.375" style="396" customWidth="1"/>
    <col min="24" max="24" width="6.375" style="396" customWidth="1"/>
    <col min="25" max="25" width="5.375" style="396" customWidth="1"/>
    <col min="26" max="26" width="6.125" style="396" customWidth="1"/>
    <col min="27" max="27" width="5.375" style="396" customWidth="1"/>
    <col min="28" max="16384" width="9.00390625" style="396" customWidth="1"/>
  </cols>
  <sheetData>
    <row r="1" ht="17.25">
      <c r="B1" s="395" t="s">
        <v>40</v>
      </c>
    </row>
    <row r="2" spans="2:22" ht="18" thickBot="1">
      <c r="B2" s="395"/>
      <c r="U2" s="397"/>
      <c r="V2" s="398" t="str">
        <f>'国・公・私立計【男女】'!V2</f>
        <v>平成31年３月卒業</v>
      </c>
    </row>
    <row r="3" spans="2:22" s="230" customFormat="1" ht="34.5" customHeight="1">
      <c r="B3" s="561" t="s">
        <v>0</v>
      </c>
      <c r="C3" s="564" t="s">
        <v>1</v>
      </c>
      <c r="D3" s="566" t="s">
        <v>2</v>
      </c>
      <c r="E3" s="567"/>
      <c r="F3" s="567"/>
      <c r="G3" s="567"/>
      <c r="H3" s="567"/>
      <c r="I3" s="567"/>
      <c r="J3" s="568"/>
      <c r="K3" s="233" t="s">
        <v>18</v>
      </c>
      <c r="L3" s="234" t="s">
        <v>19</v>
      </c>
      <c r="M3" s="569" t="s">
        <v>3</v>
      </c>
      <c r="N3" s="570"/>
      <c r="O3" s="233" t="s">
        <v>20</v>
      </c>
      <c r="P3" s="585" t="s">
        <v>46</v>
      </c>
      <c r="Q3" s="566"/>
      <c r="R3" s="233" t="s">
        <v>21</v>
      </c>
      <c r="S3" s="233" t="s">
        <v>22</v>
      </c>
      <c r="T3" s="235" t="s">
        <v>23</v>
      </c>
      <c r="U3" s="569" t="s">
        <v>25</v>
      </c>
      <c r="V3" s="590"/>
    </row>
    <row r="4" spans="2:22" s="230" customFormat="1" ht="32.25" customHeight="1">
      <c r="B4" s="562"/>
      <c r="C4" s="565"/>
      <c r="D4" s="605" t="s">
        <v>4</v>
      </c>
      <c r="E4" s="607" t="s">
        <v>5</v>
      </c>
      <c r="F4" s="603" t="s">
        <v>52</v>
      </c>
      <c r="G4" s="603" t="s">
        <v>53</v>
      </c>
      <c r="H4" s="603" t="s">
        <v>54</v>
      </c>
      <c r="I4" s="603" t="s">
        <v>55</v>
      </c>
      <c r="J4" s="597" t="s">
        <v>56</v>
      </c>
      <c r="K4" s="579" t="s">
        <v>57</v>
      </c>
      <c r="L4" s="599" t="s">
        <v>4</v>
      </c>
      <c r="M4" s="601" t="s">
        <v>58</v>
      </c>
      <c r="N4" s="597" t="s">
        <v>6</v>
      </c>
      <c r="O4" s="579" t="s">
        <v>59</v>
      </c>
      <c r="P4" s="586" t="s">
        <v>60</v>
      </c>
      <c r="Q4" s="588" t="s">
        <v>61</v>
      </c>
      <c r="R4" s="579" t="s">
        <v>62</v>
      </c>
      <c r="S4" s="593" t="s">
        <v>7</v>
      </c>
      <c r="T4" s="595" t="s">
        <v>24</v>
      </c>
      <c r="U4" s="591" t="s">
        <v>51</v>
      </c>
      <c r="V4" s="592"/>
    </row>
    <row r="5" spans="2:22" s="230" customFormat="1" ht="69.75" customHeight="1" thickBot="1">
      <c r="B5" s="563"/>
      <c r="C5" s="237" t="s">
        <v>8</v>
      </c>
      <c r="D5" s="606"/>
      <c r="E5" s="608"/>
      <c r="F5" s="604"/>
      <c r="G5" s="604"/>
      <c r="H5" s="604"/>
      <c r="I5" s="604"/>
      <c r="J5" s="598"/>
      <c r="K5" s="580"/>
      <c r="L5" s="600"/>
      <c r="M5" s="602"/>
      <c r="N5" s="598"/>
      <c r="O5" s="580"/>
      <c r="P5" s="587"/>
      <c r="Q5" s="589"/>
      <c r="R5" s="580"/>
      <c r="S5" s="594"/>
      <c r="T5" s="596"/>
      <c r="U5" s="346" t="s">
        <v>63</v>
      </c>
      <c r="V5" s="336" t="s">
        <v>64</v>
      </c>
    </row>
    <row r="6" spans="2:22" ht="13.5">
      <c r="B6" s="399" t="s">
        <v>9</v>
      </c>
      <c r="C6" s="460">
        <f>SUM(C7:C16)</f>
        <v>6133</v>
      </c>
      <c r="D6" s="461">
        <f aca="true" t="shared" si="0" ref="D6:T6">SUM(D7:D16)</f>
        <v>3610</v>
      </c>
      <c r="E6" s="402">
        <f t="shared" si="0"/>
        <v>3534</v>
      </c>
      <c r="F6" s="403">
        <f t="shared" si="0"/>
        <v>73</v>
      </c>
      <c r="G6" s="403">
        <f t="shared" si="0"/>
        <v>2</v>
      </c>
      <c r="H6" s="403">
        <f t="shared" si="0"/>
        <v>0</v>
      </c>
      <c r="I6" s="403">
        <f t="shared" si="0"/>
        <v>1</v>
      </c>
      <c r="J6" s="404">
        <f t="shared" si="0"/>
        <v>0</v>
      </c>
      <c r="K6" s="405">
        <f t="shared" si="0"/>
        <v>850</v>
      </c>
      <c r="L6" s="462">
        <f t="shared" si="0"/>
        <v>342</v>
      </c>
      <c r="M6" s="406">
        <f t="shared" si="0"/>
        <v>147</v>
      </c>
      <c r="N6" s="404">
        <f t="shared" si="0"/>
        <v>195</v>
      </c>
      <c r="O6" s="405">
        <f t="shared" si="0"/>
        <v>32</v>
      </c>
      <c r="P6" s="407">
        <f t="shared" si="0"/>
        <v>815</v>
      </c>
      <c r="Q6" s="401">
        <f t="shared" si="0"/>
        <v>0</v>
      </c>
      <c r="R6" s="405">
        <f t="shared" si="0"/>
        <v>26</v>
      </c>
      <c r="S6" s="405">
        <f t="shared" si="0"/>
        <v>458</v>
      </c>
      <c r="T6" s="463">
        <f t="shared" si="0"/>
        <v>0</v>
      </c>
      <c r="U6" s="409">
        <f>SUM(U7:U16)</f>
        <v>1</v>
      </c>
      <c r="V6" s="410">
        <f>SUM(V7:V16)</f>
        <v>0</v>
      </c>
    </row>
    <row r="7" spans="2:22" s="474" customFormat="1" ht="13.5">
      <c r="B7" s="558" t="s">
        <v>66</v>
      </c>
      <c r="C7" s="464">
        <f>SUM(D7,K7:L7,O7:T7)</f>
        <v>4439</v>
      </c>
      <c r="D7" s="465">
        <f>SUM(E7:J7)</f>
        <v>2829</v>
      </c>
      <c r="E7" s="466">
        <v>2780</v>
      </c>
      <c r="F7" s="467">
        <v>48</v>
      </c>
      <c r="G7" s="467">
        <v>1</v>
      </c>
      <c r="H7" s="467">
        <v>0</v>
      </c>
      <c r="I7" s="467">
        <v>0</v>
      </c>
      <c r="J7" s="468">
        <v>0</v>
      </c>
      <c r="K7" s="469">
        <v>624</v>
      </c>
      <c r="L7" s="469">
        <f>SUM(M7:N7)</f>
        <v>204</v>
      </c>
      <c r="M7" s="470">
        <v>79</v>
      </c>
      <c r="N7" s="468">
        <v>125</v>
      </c>
      <c r="O7" s="469">
        <v>19</v>
      </c>
      <c r="P7" s="466">
        <v>344</v>
      </c>
      <c r="Q7" s="471">
        <v>0</v>
      </c>
      <c r="R7" s="469">
        <v>25</v>
      </c>
      <c r="S7" s="469">
        <v>394</v>
      </c>
      <c r="T7" s="472">
        <v>0</v>
      </c>
      <c r="U7" s="473">
        <v>0</v>
      </c>
      <c r="V7" s="464">
        <v>0</v>
      </c>
    </row>
    <row r="8" spans="2:22" s="474" customFormat="1" ht="13.5">
      <c r="B8" s="558" t="s">
        <v>67</v>
      </c>
      <c r="C8" s="464">
        <f aca="true" t="shared" si="1" ref="C8:C22">SUM(D8,K8:L8,O8:T8)</f>
        <v>178</v>
      </c>
      <c r="D8" s="465">
        <f aca="true" t="shared" si="2" ref="D8:D16">SUM(E8:J8)</f>
        <v>46</v>
      </c>
      <c r="E8" s="466">
        <v>44</v>
      </c>
      <c r="F8" s="467">
        <v>2</v>
      </c>
      <c r="G8" s="467">
        <v>0</v>
      </c>
      <c r="H8" s="467">
        <v>0</v>
      </c>
      <c r="I8" s="467">
        <v>0</v>
      </c>
      <c r="J8" s="468">
        <v>0</v>
      </c>
      <c r="K8" s="469">
        <v>34</v>
      </c>
      <c r="L8" s="469">
        <f aca="true" t="shared" si="3" ref="L8:L16">SUM(M8:N8)</f>
        <v>5</v>
      </c>
      <c r="M8" s="470">
        <v>1</v>
      </c>
      <c r="N8" s="468">
        <v>4</v>
      </c>
      <c r="O8" s="469">
        <v>0</v>
      </c>
      <c r="P8" s="466">
        <v>89</v>
      </c>
      <c r="Q8" s="471">
        <v>0</v>
      </c>
      <c r="R8" s="469">
        <v>0</v>
      </c>
      <c r="S8" s="469">
        <v>4</v>
      </c>
      <c r="T8" s="472">
        <v>0</v>
      </c>
      <c r="U8" s="473">
        <v>0</v>
      </c>
      <c r="V8" s="464">
        <v>0</v>
      </c>
    </row>
    <row r="9" spans="2:22" s="474" customFormat="1" ht="13.5">
      <c r="B9" s="558" t="s">
        <v>68</v>
      </c>
      <c r="C9" s="464">
        <f t="shared" si="1"/>
        <v>457</v>
      </c>
      <c r="D9" s="465">
        <f t="shared" si="2"/>
        <v>108</v>
      </c>
      <c r="E9" s="466">
        <v>96</v>
      </c>
      <c r="F9" s="467">
        <v>11</v>
      </c>
      <c r="G9" s="467">
        <v>1</v>
      </c>
      <c r="H9" s="467">
        <v>0</v>
      </c>
      <c r="I9" s="467">
        <v>0</v>
      </c>
      <c r="J9" s="468">
        <v>0</v>
      </c>
      <c r="K9" s="469">
        <v>76</v>
      </c>
      <c r="L9" s="469">
        <f t="shared" si="3"/>
        <v>4</v>
      </c>
      <c r="M9" s="470">
        <v>3</v>
      </c>
      <c r="N9" s="468">
        <v>1</v>
      </c>
      <c r="O9" s="469">
        <v>7</v>
      </c>
      <c r="P9" s="466">
        <v>257</v>
      </c>
      <c r="Q9" s="471">
        <v>0</v>
      </c>
      <c r="R9" s="469">
        <v>0</v>
      </c>
      <c r="S9" s="469">
        <v>5</v>
      </c>
      <c r="T9" s="472">
        <v>0</v>
      </c>
      <c r="U9" s="473">
        <v>0</v>
      </c>
      <c r="V9" s="464">
        <v>0</v>
      </c>
    </row>
    <row r="10" spans="2:22" s="474" customFormat="1" ht="13.5">
      <c r="B10" s="558" t="s">
        <v>69</v>
      </c>
      <c r="C10" s="464">
        <f t="shared" si="1"/>
        <v>106</v>
      </c>
      <c r="D10" s="465">
        <f t="shared" si="2"/>
        <v>46</v>
      </c>
      <c r="E10" s="466">
        <v>42</v>
      </c>
      <c r="F10" s="467">
        <v>4</v>
      </c>
      <c r="G10" s="467">
        <v>0</v>
      </c>
      <c r="H10" s="467">
        <v>0</v>
      </c>
      <c r="I10" s="467">
        <v>0</v>
      </c>
      <c r="J10" s="468">
        <v>0</v>
      </c>
      <c r="K10" s="469">
        <v>32</v>
      </c>
      <c r="L10" s="469">
        <f t="shared" si="3"/>
        <v>0</v>
      </c>
      <c r="M10" s="470">
        <v>0</v>
      </c>
      <c r="N10" s="468">
        <v>0</v>
      </c>
      <c r="O10" s="469">
        <v>0</v>
      </c>
      <c r="P10" s="466">
        <v>28</v>
      </c>
      <c r="Q10" s="471">
        <v>0</v>
      </c>
      <c r="R10" s="469">
        <v>0</v>
      </c>
      <c r="S10" s="469">
        <v>0</v>
      </c>
      <c r="T10" s="472">
        <v>0</v>
      </c>
      <c r="U10" s="473">
        <v>0</v>
      </c>
      <c r="V10" s="464">
        <v>0</v>
      </c>
    </row>
    <row r="11" spans="2:22" s="474" customFormat="1" ht="13.5">
      <c r="B11" s="558" t="s">
        <v>70</v>
      </c>
      <c r="C11" s="464">
        <f t="shared" si="1"/>
        <v>57</v>
      </c>
      <c r="D11" s="465">
        <f t="shared" si="2"/>
        <v>13</v>
      </c>
      <c r="E11" s="466">
        <v>12</v>
      </c>
      <c r="F11" s="467">
        <v>0</v>
      </c>
      <c r="G11" s="467">
        <v>0</v>
      </c>
      <c r="H11" s="467">
        <v>0</v>
      </c>
      <c r="I11" s="467">
        <v>1</v>
      </c>
      <c r="J11" s="468">
        <v>0</v>
      </c>
      <c r="K11" s="469">
        <v>13</v>
      </c>
      <c r="L11" s="469">
        <f t="shared" si="3"/>
        <v>0</v>
      </c>
      <c r="M11" s="470">
        <v>0</v>
      </c>
      <c r="N11" s="468">
        <v>0</v>
      </c>
      <c r="O11" s="469">
        <v>5</v>
      </c>
      <c r="P11" s="466">
        <v>24</v>
      </c>
      <c r="Q11" s="471">
        <v>0</v>
      </c>
      <c r="R11" s="469">
        <v>1</v>
      </c>
      <c r="S11" s="469">
        <v>1</v>
      </c>
      <c r="T11" s="472">
        <v>0</v>
      </c>
      <c r="U11" s="473">
        <v>0</v>
      </c>
      <c r="V11" s="464">
        <v>0</v>
      </c>
    </row>
    <row r="12" spans="2:22" s="474" customFormat="1" ht="13.5">
      <c r="B12" s="558" t="s">
        <v>71</v>
      </c>
      <c r="C12" s="464">
        <f t="shared" si="1"/>
        <v>0</v>
      </c>
      <c r="D12" s="465">
        <f t="shared" si="2"/>
        <v>0</v>
      </c>
      <c r="E12" s="466">
        <v>0</v>
      </c>
      <c r="F12" s="467">
        <v>0</v>
      </c>
      <c r="G12" s="467">
        <v>0</v>
      </c>
      <c r="H12" s="467">
        <v>0</v>
      </c>
      <c r="I12" s="467">
        <v>0</v>
      </c>
      <c r="J12" s="468">
        <v>0</v>
      </c>
      <c r="K12" s="469">
        <v>0</v>
      </c>
      <c r="L12" s="469">
        <f t="shared" si="3"/>
        <v>0</v>
      </c>
      <c r="M12" s="470">
        <v>0</v>
      </c>
      <c r="N12" s="468">
        <v>0</v>
      </c>
      <c r="O12" s="469">
        <v>0</v>
      </c>
      <c r="P12" s="466">
        <v>0</v>
      </c>
      <c r="Q12" s="471">
        <v>0</v>
      </c>
      <c r="R12" s="469">
        <v>0</v>
      </c>
      <c r="S12" s="469">
        <v>0</v>
      </c>
      <c r="T12" s="472">
        <v>0</v>
      </c>
      <c r="U12" s="473">
        <v>0</v>
      </c>
      <c r="V12" s="464">
        <v>0</v>
      </c>
    </row>
    <row r="13" spans="2:22" s="474" customFormat="1" ht="13.5">
      <c r="B13" s="558" t="s">
        <v>73</v>
      </c>
      <c r="C13" s="464">
        <f t="shared" si="1"/>
        <v>56</v>
      </c>
      <c r="D13" s="465">
        <f t="shared" si="2"/>
        <v>28</v>
      </c>
      <c r="E13" s="466">
        <v>26</v>
      </c>
      <c r="F13" s="467">
        <v>2</v>
      </c>
      <c r="G13" s="467">
        <v>0</v>
      </c>
      <c r="H13" s="467">
        <v>0</v>
      </c>
      <c r="I13" s="467">
        <v>0</v>
      </c>
      <c r="J13" s="468">
        <v>0</v>
      </c>
      <c r="K13" s="469">
        <v>15</v>
      </c>
      <c r="L13" s="469">
        <f t="shared" si="3"/>
        <v>0</v>
      </c>
      <c r="M13" s="470">
        <v>0</v>
      </c>
      <c r="N13" s="468">
        <v>0</v>
      </c>
      <c r="O13" s="469">
        <v>0</v>
      </c>
      <c r="P13" s="466">
        <v>13</v>
      </c>
      <c r="Q13" s="471">
        <v>0</v>
      </c>
      <c r="R13" s="469">
        <v>0</v>
      </c>
      <c r="S13" s="469">
        <v>0</v>
      </c>
      <c r="T13" s="472">
        <v>0</v>
      </c>
      <c r="U13" s="473">
        <v>0</v>
      </c>
      <c r="V13" s="464">
        <v>0</v>
      </c>
    </row>
    <row r="14" spans="2:22" s="474" customFormat="1" ht="13.5">
      <c r="B14" s="558" t="s">
        <v>74</v>
      </c>
      <c r="C14" s="464">
        <f t="shared" si="1"/>
        <v>6</v>
      </c>
      <c r="D14" s="465">
        <f t="shared" si="2"/>
        <v>0</v>
      </c>
      <c r="E14" s="466">
        <v>0</v>
      </c>
      <c r="F14" s="467">
        <v>0</v>
      </c>
      <c r="G14" s="467">
        <v>0</v>
      </c>
      <c r="H14" s="467">
        <v>0</v>
      </c>
      <c r="I14" s="467">
        <v>0</v>
      </c>
      <c r="J14" s="468">
        <v>0</v>
      </c>
      <c r="K14" s="469">
        <v>0</v>
      </c>
      <c r="L14" s="469">
        <f t="shared" si="3"/>
        <v>2</v>
      </c>
      <c r="M14" s="470">
        <v>2</v>
      </c>
      <c r="N14" s="468">
        <v>0</v>
      </c>
      <c r="O14" s="469">
        <v>0</v>
      </c>
      <c r="P14" s="466">
        <v>4</v>
      </c>
      <c r="Q14" s="471">
        <v>0</v>
      </c>
      <c r="R14" s="469">
        <v>0</v>
      </c>
      <c r="S14" s="469">
        <v>0</v>
      </c>
      <c r="T14" s="472">
        <v>0</v>
      </c>
      <c r="U14" s="473">
        <v>0</v>
      </c>
      <c r="V14" s="464">
        <v>0</v>
      </c>
    </row>
    <row r="15" spans="2:22" s="474" customFormat="1" ht="13.5">
      <c r="B15" s="558" t="s">
        <v>75</v>
      </c>
      <c r="C15" s="464">
        <f t="shared" si="1"/>
        <v>695</v>
      </c>
      <c r="D15" s="465">
        <f t="shared" si="2"/>
        <v>503</v>
      </c>
      <c r="E15" s="466">
        <v>501</v>
      </c>
      <c r="F15" s="467">
        <v>2</v>
      </c>
      <c r="G15" s="467">
        <v>0</v>
      </c>
      <c r="H15" s="467">
        <v>0</v>
      </c>
      <c r="I15" s="467">
        <v>0</v>
      </c>
      <c r="J15" s="468">
        <v>0</v>
      </c>
      <c r="K15" s="469">
        <v>8</v>
      </c>
      <c r="L15" s="469">
        <f t="shared" si="3"/>
        <v>127</v>
      </c>
      <c r="M15" s="470">
        <v>62</v>
      </c>
      <c r="N15" s="468">
        <v>65</v>
      </c>
      <c r="O15" s="469">
        <v>0</v>
      </c>
      <c r="P15" s="466">
        <v>5</v>
      </c>
      <c r="Q15" s="471">
        <v>0</v>
      </c>
      <c r="R15" s="469">
        <v>0</v>
      </c>
      <c r="S15" s="469">
        <v>52</v>
      </c>
      <c r="T15" s="472">
        <v>0</v>
      </c>
      <c r="U15" s="473">
        <v>0</v>
      </c>
      <c r="V15" s="464">
        <v>0</v>
      </c>
    </row>
    <row r="16" spans="2:22" s="474" customFormat="1" ht="13.5">
      <c r="B16" s="558" t="s">
        <v>15</v>
      </c>
      <c r="C16" s="464">
        <f t="shared" si="1"/>
        <v>139</v>
      </c>
      <c r="D16" s="465">
        <f t="shared" si="2"/>
        <v>37</v>
      </c>
      <c r="E16" s="466">
        <v>33</v>
      </c>
      <c r="F16" s="467">
        <v>4</v>
      </c>
      <c r="G16" s="467">
        <v>0</v>
      </c>
      <c r="H16" s="467">
        <v>0</v>
      </c>
      <c r="I16" s="467">
        <v>0</v>
      </c>
      <c r="J16" s="468">
        <v>0</v>
      </c>
      <c r="K16" s="469">
        <v>48</v>
      </c>
      <c r="L16" s="469">
        <f t="shared" si="3"/>
        <v>0</v>
      </c>
      <c r="M16" s="470">
        <v>0</v>
      </c>
      <c r="N16" s="468">
        <v>0</v>
      </c>
      <c r="O16" s="469">
        <v>1</v>
      </c>
      <c r="P16" s="466">
        <v>51</v>
      </c>
      <c r="Q16" s="471">
        <v>0</v>
      </c>
      <c r="R16" s="469">
        <v>0</v>
      </c>
      <c r="S16" s="469">
        <v>2</v>
      </c>
      <c r="T16" s="472">
        <v>0</v>
      </c>
      <c r="U16" s="473">
        <v>1</v>
      </c>
      <c r="V16" s="464">
        <v>0</v>
      </c>
    </row>
    <row r="17" spans="2:22" ht="13.5">
      <c r="B17" s="421" t="s">
        <v>16</v>
      </c>
      <c r="C17" s="475">
        <f aca="true" t="shared" si="4" ref="C17:I17">SUM(C18:C22)</f>
        <v>216</v>
      </c>
      <c r="D17" s="476">
        <f t="shared" si="4"/>
        <v>28</v>
      </c>
      <c r="E17" s="477">
        <f t="shared" si="4"/>
        <v>26</v>
      </c>
      <c r="F17" s="477">
        <f t="shared" si="4"/>
        <v>2</v>
      </c>
      <c r="G17" s="477">
        <f t="shared" si="4"/>
        <v>0</v>
      </c>
      <c r="H17" s="477">
        <f t="shared" si="4"/>
        <v>0</v>
      </c>
      <c r="I17" s="477">
        <f t="shared" si="4"/>
        <v>0</v>
      </c>
      <c r="J17" s="478">
        <f aca="true" t="shared" si="5" ref="J17:T17">SUM(J18:J22)</f>
        <v>0</v>
      </c>
      <c r="K17" s="479">
        <f t="shared" si="5"/>
        <v>26</v>
      </c>
      <c r="L17" s="480">
        <f t="shared" si="5"/>
        <v>6</v>
      </c>
      <c r="M17" s="477">
        <f t="shared" si="5"/>
        <v>5</v>
      </c>
      <c r="N17" s="478">
        <f t="shared" si="5"/>
        <v>1</v>
      </c>
      <c r="O17" s="479">
        <f t="shared" si="5"/>
        <v>16</v>
      </c>
      <c r="P17" s="481">
        <f t="shared" si="5"/>
        <v>91</v>
      </c>
      <c r="Q17" s="482">
        <f t="shared" si="5"/>
        <v>11</v>
      </c>
      <c r="R17" s="479">
        <f t="shared" si="5"/>
        <v>14</v>
      </c>
      <c r="S17" s="479">
        <f t="shared" si="5"/>
        <v>24</v>
      </c>
      <c r="T17" s="483">
        <f t="shared" si="5"/>
        <v>0</v>
      </c>
      <c r="U17" s="484">
        <f>SUM(U18:U22)</f>
        <v>0</v>
      </c>
      <c r="V17" s="485">
        <f>SUM(V18:V22)</f>
        <v>0</v>
      </c>
    </row>
    <row r="18" spans="2:22" s="474" customFormat="1" ht="13.5">
      <c r="B18" s="558" t="s">
        <v>66</v>
      </c>
      <c r="C18" s="464">
        <f t="shared" si="1"/>
        <v>171</v>
      </c>
      <c r="D18" s="465">
        <f>SUM(E18:J18)</f>
        <v>25</v>
      </c>
      <c r="E18" s="470">
        <v>23</v>
      </c>
      <c r="F18" s="467">
        <v>2</v>
      </c>
      <c r="G18" s="467">
        <v>0</v>
      </c>
      <c r="H18" s="467">
        <v>0</v>
      </c>
      <c r="I18" s="467">
        <v>0</v>
      </c>
      <c r="J18" s="468">
        <v>0</v>
      </c>
      <c r="K18" s="469">
        <v>24</v>
      </c>
      <c r="L18" s="469">
        <f>SUM(M18:N18)</f>
        <v>6</v>
      </c>
      <c r="M18" s="470">
        <v>5</v>
      </c>
      <c r="N18" s="468">
        <v>1</v>
      </c>
      <c r="O18" s="469">
        <v>13</v>
      </c>
      <c r="P18" s="466">
        <v>68</v>
      </c>
      <c r="Q18" s="471">
        <v>3</v>
      </c>
      <c r="R18" s="469">
        <v>14</v>
      </c>
      <c r="S18" s="469">
        <v>18</v>
      </c>
      <c r="T18" s="472">
        <v>0</v>
      </c>
      <c r="U18" s="473">
        <v>0</v>
      </c>
      <c r="V18" s="464">
        <v>0</v>
      </c>
    </row>
    <row r="19" spans="2:22" s="474" customFormat="1" ht="13.5">
      <c r="B19" s="558" t="s">
        <v>67</v>
      </c>
      <c r="C19" s="464">
        <f t="shared" si="1"/>
        <v>13</v>
      </c>
      <c r="D19" s="465">
        <f>SUM(E19:J19)</f>
        <v>2</v>
      </c>
      <c r="E19" s="470">
        <v>2</v>
      </c>
      <c r="F19" s="467">
        <v>0</v>
      </c>
      <c r="G19" s="467">
        <v>0</v>
      </c>
      <c r="H19" s="467">
        <v>0</v>
      </c>
      <c r="I19" s="467">
        <v>0</v>
      </c>
      <c r="J19" s="468">
        <v>0</v>
      </c>
      <c r="K19" s="469">
        <v>0</v>
      </c>
      <c r="L19" s="469">
        <f>SUM(M19:N19)</f>
        <v>0</v>
      </c>
      <c r="M19" s="470">
        <v>0</v>
      </c>
      <c r="N19" s="468">
        <v>0</v>
      </c>
      <c r="O19" s="469">
        <v>1</v>
      </c>
      <c r="P19" s="466">
        <v>7</v>
      </c>
      <c r="Q19" s="471">
        <v>1</v>
      </c>
      <c r="R19" s="469">
        <v>0</v>
      </c>
      <c r="S19" s="469">
        <v>2</v>
      </c>
      <c r="T19" s="472">
        <v>0</v>
      </c>
      <c r="U19" s="473">
        <v>0</v>
      </c>
      <c r="V19" s="464">
        <v>0</v>
      </c>
    </row>
    <row r="20" spans="2:22" s="474" customFormat="1" ht="13.5">
      <c r="B20" s="558" t="s">
        <v>68</v>
      </c>
      <c r="C20" s="464">
        <f t="shared" si="1"/>
        <v>19</v>
      </c>
      <c r="D20" s="465">
        <f>SUM(E20:J20)</f>
        <v>0</v>
      </c>
      <c r="E20" s="470">
        <v>0</v>
      </c>
      <c r="F20" s="467">
        <v>0</v>
      </c>
      <c r="G20" s="467">
        <v>0</v>
      </c>
      <c r="H20" s="467">
        <v>0</v>
      </c>
      <c r="I20" s="467">
        <v>0</v>
      </c>
      <c r="J20" s="468">
        <v>0</v>
      </c>
      <c r="K20" s="469">
        <v>1</v>
      </c>
      <c r="L20" s="469">
        <f>SUM(M20:N20)</f>
        <v>0</v>
      </c>
      <c r="M20" s="470">
        <v>0</v>
      </c>
      <c r="N20" s="468">
        <v>0</v>
      </c>
      <c r="O20" s="469">
        <v>2</v>
      </c>
      <c r="P20" s="466">
        <v>10</v>
      </c>
      <c r="Q20" s="471">
        <v>5</v>
      </c>
      <c r="R20" s="469">
        <v>0</v>
      </c>
      <c r="S20" s="469">
        <v>1</v>
      </c>
      <c r="T20" s="472">
        <v>0</v>
      </c>
      <c r="U20" s="473">
        <v>0</v>
      </c>
      <c r="V20" s="464">
        <v>0</v>
      </c>
    </row>
    <row r="21" spans="2:22" s="474" customFormat="1" ht="13.5">
      <c r="B21" s="558" t="s">
        <v>69</v>
      </c>
      <c r="C21" s="464">
        <f t="shared" si="1"/>
        <v>13</v>
      </c>
      <c r="D21" s="465">
        <f>SUM(E21:J21)</f>
        <v>1</v>
      </c>
      <c r="E21" s="470">
        <v>1</v>
      </c>
      <c r="F21" s="467">
        <v>0</v>
      </c>
      <c r="G21" s="467">
        <v>0</v>
      </c>
      <c r="H21" s="467">
        <v>0</v>
      </c>
      <c r="I21" s="467">
        <v>0</v>
      </c>
      <c r="J21" s="468">
        <v>0</v>
      </c>
      <c r="K21" s="469">
        <v>1</v>
      </c>
      <c r="L21" s="469">
        <f>SUM(M21:N21)</f>
        <v>0</v>
      </c>
      <c r="M21" s="470">
        <v>0</v>
      </c>
      <c r="N21" s="468">
        <v>0</v>
      </c>
      <c r="O21" s="469">
        <v>0</v>
      </c>
      <c r="P21" s="466">
        <v>6</v>
      </c>
      <c r="Q21" s="471">
        <v>2</v>
      </c>
      <c r="R21" s="469">
        <v>0</v>
      </c>
      <c r="S21" s="469">
        <v>3</v>
      </c>
      <c r="T21" s="472">
        <v>0</v>
      </c>
      <c r="U21" s="473">
        <v>0</v>
      </c>
      <c r="V21" s="464">
        <v>0</v>
      </c>
    </row>
    <row r="22" spans="2:22" s="474" customFormat="1" ht="14.25" thickBot="1">
      <c r="B22" s="559" t="s">
        <v>71</v>
      </c>
      <c r="C22" s="486">
        <f t="shared" si="1"/>
        <v>0</v>
      </c>
      <c r="D22" s="487">
        <f>SUM(E22:J22)</f>
        <v>0</v>
      </c>
      <c r="E22" s="488">
        <v>0</v>
      </c>
      <c r="F22" s="489">
        <v>0</v>
      </c>
      <c r="G22" s="489">
        <v>0</v>
      </c>
      <c r="H22" s="489">
        <v>0</v>
      </c>
      <c r="I22" s="489">
        <v>0</v>
      </c>
      <c r="J22" s="490">
        <v>0</v>
      </c>
      <c r="K22" s="491">
        <v>0</v>
      </c>
      <c r="L22" s="491">
        <f>SUM(M22:N22)</f>
        <v>0</v>
      </c>
      <c r="M22" s="488">
        <v>0</v>
      </c>
      <c r="N22" s="490">
        <v>0</v>
      </c>
      <c r="O22" s="491">
        <v>0</v>
      </c>
      <c r="P22" s="492">
        <v>0</v>
      </c>
      <c r="Q22" s="493">
        <v>0</v>
      </c>
      <c r="R22" s="491">
        <v>0</v>
      </c>
      <c r="S22" s="491">
        <v>0</v>
      </c>
      <c r="T22" s="494">
        <v>0</v>
      </c>
      <c r="U22" s="495">
        <v>0</v>
      </c>
      <c r="V22" s="496">
        <v>0</v>
      </c>
    </row>
    <row r="23" spans="2:27" ht="13.5">
      <c r="B23" s="441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48"/>
      <c r="V23" s="248"/>
      <c r="W23" s="442"/>
      <c r="X23" s="259"/>
      <c r="Y23" s="259"/>
      <c r="Z23" s="259"/>
      <c r="AA23" s="259"/>
    </row>
    <row r="24" spans="2:22" ht="14.25" thickBot="1">
      <c r="B24" s="443" t="s">
        <v>17</v>
      </c>
      <c r="U24" s="397"/>
      <c r="V24" s="397"/>
    </row>
    <row r="25" spans="2:22" ht="13.5">
      <c r="B25" s="444" t="s">
        <v>9</v>
      </c>
      <c r="C25" s="286">
        <f>D25+K25+L25+O25+P25+Q25+R25+S25+T25</f>
        <v>100</v>
      </c>
      <c r="D25" s="287">
        <f>IF($C6&lt;&gt;0,D6/$C6*100,0)</f>
        <v>58.861894668188484</v>
      </c>
      <c r="E25" s="288">
        <f>IF($C6&lt;&gt;0,E6/$C6*100,0)</f>
        <v>57.62269688570031</v>
      </c>
      <c r="F25" s="289">
        <f aca="true" t="shared" si="6" ref="F25:V25">IF($C6&lt;&gt;0,F6/$C6*100,0)</f>
        <v>1.1902820805478558</v>
      </c>
      <c r="G25" s="288">
        <f t="shared" si="6"/>
        <v>0.03261046796021523</v>
      </c>
      <c r="H25" s="289">
        <f t="shared" si="6"/>
        <v>0</v>
      </c>
      <c r="I25" s="288">
        <f t="shared" si="6"/>
        <v>0.016305233980107615</v>
      </c>
      <c r="J25" s="290">
        <f t="shared" si="6"/>
        <v>0</v>
      </c>
      <c r="K25" s="288">
        <f t="shared" si="6"/>
        <v>13.85944888309147</v>
      </c>
      <c r="L25" s="291">
        <f t="shared" si="6"/>
        <v>5.576390021196804</v>
      </c>
      <c r="M25" s="292">
        <f t="shared" si="6"/>
        <v>2.3968693950758193</v>
      </c>
      <c r="N25" s="290">
        <f t="shared" si="6"/>
        <v>3.1795206261209854</v>
      </c>
      <c r="O25" s="291">
        <f t="shared" si="6"/>
        <v>0.5217674873634437</v>
      </c>
      <c r="P25" s="292">
        <f t="shared" si="6"/>
        <v>13.288765693787704</v>
      </c>
      <c r="Q25" s="293">
        <f t="shared" si="6"/>
        <v>0</v>
      </c>
      <c r="R25" s="291">
        <f t="shared" si="6"/>
        <v>0.42393608348279793</v>
      </c>
      <c r="S25" s="291">
        <f t="shared" si="6"/>
        <v>7.467797162889288</v>
      </c>
      <c r="T25" s="294">
        <f t="shared" si="6"/>
        <v>0</v>
      </c>
      <c r="U25" s="445">
        <f t="shared" si="6"/>
        <v>0.016305233980107615</v>
      </c>
      <c r="V25" s="341">
        <f t="shared" si="6"/>
        <v>0</v>
      </c>
    </row>
    <row r="26" spans="2:22" ht="13.5">
      <c r="B26" s="558" t="s">
        <v>66</v>
      </c>
      <c r="C26" s="297">
        <f>D26+K26+L26+O26+P26+Q26+R26+S26+T26</f>
        <v>100</v>
      </c>
      <c r="D26" s="298">
        <f aca="true" t="shared" si="7" ref="D26:V26">IF($C7&lt;&gt;0,D7/$C7*100,0)</f>
        <v>63.730569948186535</v>
      </c>
      <c r="E26" s="299">
        <f>IF($C7&lt;&gt;0,E7/$C7*100,0)</f>
        <v>62.62671772921829</v>
      </c>
      <c r="F26" s="300">
        <f t="shared" si="7"/>
        <v>1.0813246226627617</v>
      </c>
      <c r="G26" s="299">
        <f t="shared" si="7"/>
        <v>0.022527596305474205</v>
      </c>
      <c r="H26" s="300">
        <f t="shared" si="7"/>
        <v>0</v>
      </c>
      <c r="I26" s="299">
        <f t="shared" si="7"/>
        <v>0</v>
      </c>
      <c r="J26" s="301">
        <f t="shared" si="7"/>
        <v>0</v>
      </c>
      <c r="K26" s="299">
        <f t="shared" si="7"/>
        <v>14.057220094615905</v>
      </c>
      <c r="L26" s="302">
        <f t="shared" si="7"/>
        <v>4.595629646316738</v>
      </c>
      <c r="M26" s="303">
        <f t="shared" si="7"/>
        <v>1.7796801081324622</v>
      </c>
      <c r="N26" s="301">
        <f t="shared" si="7"/>
        <v>2.8159495381842756</v>
      </c>
      <c r="O26" s="302">
        <f t="shared" si="7"/>
        <v>0.4280243298040099</v>
      </c>
      <c r="P26" s="303">
        <f t="shared" si="7"/>
        <v>7.749493129083127</v>
      </c>
      <c r="Q26" s="304">
        <f t="shared" si="7"/>
        <v>0</v>
      </c>
      <c r="R26" s="302">
        <f t="shared" si="7"/>
        <v>0.5631899076368552</v>
      </c>
      <c r="S26" s="302">
        <f t="shared" si="7"/>
        <v>8.875872944356837</v>
      </c>
      <c r="T26" s="305">
        <f t="shared" si="7"/>
        <v>0</v>
      </c>
      <c r="U26" s="446">
        <f t="shared" si="7"/>
        <v>0</v>
      </c>
      <c r="V26" s="342">
        <f t="shared" si="7"/>
        <v>0</v>
      </c>
    </row>
    <row r="27" spans="2:22" ht="13.5">
      <c r="B27" s="558" t="s">
        <v>67</v>
      </c>
      <c r="C27" s="297">
        <f aca="true" t="shared" si="8" ref="C27:C41">D27+K27+L27+O27+P27+Q27+R27+S27+T27</f>
        <v>100</v>
      </c>
      <c r="D27" s="298">
        <f>IF($C8&lt;&gt;0,D8/$C8*100,0)</f>
        <v>25.842696629213485</v>
      </c>
      <c r="E27" s="299">
        <f aca="true" t="shared" si="9" ref="E27:V27">IF($C8&lt;&gt;0,E8/$C8*100,0)</f>
        <v>24.719101123595504</v>
      </c>
      <c r="F27" s="300">
        <f t="shared" si="9"/>
        <v>1.1235955056179776</v>
      </c>
      <c r="G27" s="299">
        <f t="shared" si="9"/>
        <v>0</v>
      </c>
      <c r="H27" s="300">
        <f t="shared" si="9"/>
        <v>0</v>
      </c>
      <c r="I27" s="299">
        <f t="shared" si="9"/>
        <v>0</v>
      </c>
      <c r="J27" s="301">
        <f t="shared" si="9"/>
        <v>0</v>
      </c>
      <c r="K27" s="299">
        <f t="shared" si="9"/>
        <v>19.101123595505616</v>
      </c>
      <c r="L27" s="302">
        <f t="shared" si="9"/>
        <v>2.8089887640449436</v>
      </c>
      <c r="M27" s="303">
        <f t="shared" si="9"/>
        <v>0.5617977528089888</v>
      </c>
      <c r="N27" s="301">
        <f t="shared" si="9"/>
        <v>2.247191011235955</v>
      </c>
      <c r="O27" s="302">
        <f t="shared" si="9"/>
        <v>0</v>
      </c>
      <c r="P27" s="303">
        <f t="shared" si="9"/>
        <v>50</v>
      </c>
      <c r="Q27" s="304">
        <f t="shared" si="9"/>
        <v>0</v>
      </c>
      <c r="R27" s="302">
        <f t="shared" si="9"/>
        <v>0</v>
      </c>
      <c r="S27" s="302">
        <f t="shared" si="9"/>
        <v>2.247191011235955</v>
      </c>
      <c r="T27" s="305">
        <f t="shared" si="9"/>
        <v>0</v>
      </c>
      <c r="U27" s="446">
        <f t="shared" si="9"/>
        <v>0</v>
      </c>
      <c r="V27" s="342">
        <f t="shared" si="9"/>
        <v>0</v>
      </c>
    </row>
    <row r="28" spans="2:22" ht="13.5">
      <c r="B28" s="558" t="s">
        <v>68</v>
      </c>
      <c r="C28" s="297">
        <f t="shared" si="8"/>
        <v>100</v>
      </c>
      <c r="D28" s="298">
        <f>IF($C9&lt;&gt;0,D9/$C9*100,0)</f>
        <v>23.63238512035011</v>
      </c>
      <c r="E28" s="299">
        <f aca="true" t="shared" si="10" ref="E28:V28">IF($C9&lt;&gt;0,E9/$C9*100,0)</f>
        <v>21.00656455142232</v>
      </c>
      <c r="F28" s="300">
        <f t="shared" si="10"/>
        <v>2.4070021881838075</v>
      </c>
      <c r="G28" s="299">
        <f t="shared" si="10"/>
        <v>0.2188183807439825</v>
      </c>
      <c r="H28" s="300">
        <f t="shared" si="10"/>
        <v>0</v>
      </c>
      <c r="I28" s="299">
        <f t="shared" si="10"/>
        <v>0</v>
      </c>
      <c r="J28" s="301">
        <f t="shared" si="10"/>
        <v>0</v>
      </c>
      <c r="K28" s="299">
        <f t="shared" si="10"/>
        <v>16.630196936542667</v>
      </c>
      <c r="L28" s="302">
        <f t="shared" si="10"/>
        <v>0.87527352297593</v>
      </c>
      <c r="M28" s="303">
        <f t="shared" si="10"/>
        <v>0.6564551422319475</v>
      </c>
      <c r="N28" s="301">
        <f t="shared" si="10"/>
        <v>0.2188183807439825</v>
      </c>
      <c r="O28" s="302">
        <f t="shared" si="10"/>
        <v>1.5317286652078774</v>
      </c>
      <c r="P28" s="303">
        <f t="shared" si="10"/>
        <v>56.236323851203494</v>
      </c>
      <c r="Q28" s="304">
        <f t="shared" si="10"/>
        <v>0</v>
      </c>
      <c r="R28" s="302">
        <f t="shared" si="10"/>
        <v>0</v>
      </c>
      <c r="S28" s="302">
        <f t="shared" si="10"/>
        <v>1.0940919037199124</v>
      </c>
      <c r="T28" s="305">
        <f t="shared" si="10"/>
        <v>0</v>
      </c>
      <c r="U28" s="446">
        <f t="shared" si="10"/>
        <v>0</v>
      </c>
      <c r="V28" s="342">
        <f t="shared" si="10"/>
        <v>0</v>
      </c>
    </row>
    <row r="29" spans="2:22" ht="13.5">
      <c r="B29" s="558" t="s">
        <v>69</v>
      </c>
      <c r="C29" s="297">
        <f t="shared" si="8"/>
        <v>100</v>
      </c>
      <c r="D29" s="298">
        <f>IF($C10&lt;&gt;0,D10/$C10*100,0)</f>
        <v>43.39622641509434</v>
      </c>
      <c r="E29" s="299">
        <f aca="true" t="shared" si="11" ref="E29:V29">IF($C10&lt;&gt;0,E10/$C10*100,0)</f>
        <v>39.62264150943396</v>
      </c>
      <c r="F29" s="300">
        <f t="shared" si="11"/>
        <v>3.7735849056603774</v>
      </c>
      <c r="G29" s="299">
        <f t="shared" si="11"/>
        <v>0</v>
      </c>
      <c r="H29" s="300">
        <f t="shared" si="11"/>
        <v>0</v>
      </c>
      <c r="I29" s="299">
        <f t="shared" si="11"/>
        <v>0</v>
      </c>
      <c r="J29" s="301">
        <f t="shared" si="11"/>
        <v>0</v>
      </c>
      <c r="K29" s="299">
        <f t="shared" si="11"/>
        <v>30.18867924528302</v>
      </c>
      <c r="L29" s="302">
        <f t="shared" si="11"/>
        <v>0</v>
      </c>
      <c r="M29" s="303">
        <f t="shared" si="11"/>
        <v>0</v>
      </c>
      <c r="N29" s="301">
        <f t="shared" si="11"/>
        <v>0</v>
      </c>
      <c r="O29" s="302">
        <f t="shared" si="11"/>
        <v>0</v>
      </c>
      <c r="P29" s="303">
        <f t="shared" si="11"/>
        <v>26.41509433962264</v>
      </c>
      <c r="Q29" s="304">
        <f t="shared" si="11"/>
        <v>0</v>
      </c>
      <c r="R29" s="302">
        <f t="shared" si="11"/>
        <v>0</v>
      </c>
      <c r="S29" s="302">
        <f t="shared" si="11"/>
        <v>0</v>
      </c>
      <c r="T29" s="305">
        <f t="shared" si="11"/>
        <v>0</v>
      </c>
      <c r="U29" s="446">
        <f t="shared" si="11"/>
        <v>0</v>
      </c>
      <c r="V29" s="342">
        <f t="shared" si="11"/>
        <v>0</v>
      </c>
    </row>
    <row r="30" spans="2:22" ht="13.5">
      <c r="B30" s="558" t="s">
        <v>70</v>
      </c>
      <c r="C30" s="297">
        <f t="shared" si="8"/>
        <v>99.99999999999997</v>
      </c>
      <c r="D30" s="298">
        <f aca="true" t="shared" si="12" ref="D30:V30">IF($C11&lt;&gt;0,D11/$C11*100,0)</f>
        <v>22.807017543859647</v>
      </c>
      <c r="E30" s="299">
        <f t="shared" si="12"/>
        <v>21.052631578947366</v>
      </c>
      <c r="F30" s="300">
        <f t="shared" si="12"/>
        <v>0</v>
      </c>
      <c r="G30" s="299">
        <f t="shared" si="12"/>
        <v>0</v>
      </c>
      <c r="H30" s="300">
        <f t="shared" si="12"/>
        <v>0</v>
      </c>
      <c r="I30" s="299">
        <f t="shared" si="12"/>
        <v>1.7543859649122806</v>
      </c>
      <c r="J30" s="301">
        <f t="shared" si="12"/>
        <v>0</v>
      </c>
      <c r="K30" s="299">
        <f t="shared" si="12"/>
        <v>22.807017543859647</v>
      </c>
      <c r="L30" s="302">
        <f t="shared" si="12"/>
        <v>0</v>
      </c>
      <c r="M30" s="303">
        <f t="shared" si="12"/>
        <v>0</v>
      </c>
      <c r="N30" s="301">
        <f t="shared" si="12"/>
        <v>0</v>
      </c>
      <c r="O30" s="302">
        <f t="shared" si="12"/>
        <v>8.771929824561402</v>
      </c>
      <c r="P30" s="303">
        <f t="shared" si="12"/>
        <v>42.10526315789473</v>
      </c>
      <c r="Q30" s="304">
        <f t="shared" si="12"/>
        <v>0</v>
      </c>
      <c r="R30" s="302">
        <f t="shared" si="12"/>
        <v>1.7543859649122806</v>
      </c>
      <c r="S30" s="302">
        <f t="shared" si="12"/>
        <v>1.7543859649122806</v>
      </c>
      <c r="T30" s="305">
        <f t="shared" si="12"/>
        <v>0</v>
      </c>
      <c r="U30" s="446">
        <f t="shared" si="12"/>
        <v>0</v>
      </c>
      <c r="V30" s="342">
        <f t="shared" si="12"/>
        <v>0</v>
      </c>
    </row>
    <row r="31" spans="2:22" ht="13.5">
      <c r="B31" s="558" t="s">
        <v>71</v>
      </c>
      <c r="C31" s="297">
        <f t="shared" si="8"/>
        <v>0</v>
      </c>
      <c r="D31" s="298">
        <f aca="true" t="shared" si="13" ref="D31:V31">IF($C12&lt;&gt;0,D12/$C12*100,0)</f>
        <v>0</v>
      </c>
      <c r="E31" s="299">
        <f t="shared" si="13"/>
        <v>0</v>
      </c>
      <c r="F31" s="300">
        <f t="shared" si="13"/>
        <v>0</v>
      </c>
      <c r="G31" s="299">
        <f t="shared" si="13"/>
        <v>0</v>
      </c>
      <c r="H31" s="300">
        <f t="shared" si="13"/>
        <v>0</v>
      </c>
      <c r="I31" s="299">
        <f t="shared" si="13"/>
        <v>0</v>
      </c>
      <c r="J31" s="301">
        <f t="shared" si="13"/>
        <v>0</v>
      </c>
      <c r="K31" s="299">
        <f t="shared" si="13"/>
        <v>0</v>
      </c>
      <c r="L31" s="302">
        <f t="shared" si="13"/>
        <v>0</v>
      </c>
      <c r="M31" s="303">
        <f t="shared" si="13"/>
        <v>0</v>
      </c>
      <c r="N31" s="301">
        <f t="shared" si="13"/>
        <v>0</v>
      </c>
      <c r="O31" s="302">
        <f t="shared" si="13"/>
        <v>0</v>
      </c>
      <c r="P31" s="303">
        <f t="shared" si="13"/>
        <v>0</v>
      </c>
      <c r="Q31" s="304">
        <f t="shared" si="13"/>
        <v>0</v>
      </c>
      <c r="R31" s="302">
        <f t="shared" si="13"/>
        <v>0</v>
      </c>
      <c r="S31" s="302">
        <f t="shared" si="13"/>
        <v>0</v>
      </c>
      <c r="T31" s="305">
        <f t="shared" si="13"/>
        <v>0</v>
      </c>
      <c r="U31" s="446">
        <f t="shared" si="13"/>
        <v>0</v>
      </c>
      <c r="V31" s="342">
        <f t="shared" si="13"/>
        <v>0</v>
      </c>
    </row>
    <row r="32" spans="2:22" ht="13.5">
      <c r="B32" s="558" t="s">
        <v>73</v>
      </c>
      <c r="C32" s="297">
        <f t="shared" si="8"/>
        <v>100</v>
      </c>
      <c r="D32" s="298">
        <f aca="true" t="shared" si="14" ref="D32:V32">IF($C13&lt;&gt;0,D13/$C13*100,0)</f>
        <v>50</v>
      </c>
      <c r="E32" s="299">
        <f t="shared" si="14"/>
        <v>46.42857142857143</v>
      </c>
      <c r="F32" s="300">
        <f t="shared" si="14"/>
        <v>3.571428571428571</v>
      </c>
      <c r="G32" s="299">
        <f t="shared" si="14"/>
        <v>0</v>
      </c>
      <c r="H32" s="300">
        <f t="shared" si="14"/>
        <v>0</v>
      </c>
      <c r="I32" s="299">
        <f t="shared" si="14"/>
        <v>0</v>
      </c>
      <c r="J32" s="301">
        <f t="shared" si="14"/>
        <v>0</v>
      </c>
      <c r="K32" s="299">
        <f t="shared" si="14"/>
        <v>26.785714285714285</v>
      </c>
      <c r="L32" s="302">
        <f t="shared" si="14"/>
        <v>0</v>
      </c>
      <c r="M32" s="303">
        <f t="shared" si="14"/>
        <v>0</v>
      </c>
      <c r="N32" s="301">
        <f t="shared" si="14"/>
        <v>0</v>
      </c>
      <c r="O32" s="302">
        <f t="shared" si="14"/>
        <v>0</v>
      </c>
      <c r="P32" s="303">
        <f t="shared" si="14"/>
        <v>23.214285714285715</v>
      </c>
      <c r="Q32" s="304">
        <f t="shared" si="14"/>
        <v>0</v>
      </c>
      <c r="R32" s="302">
        <f t="shared" si="14"/>
        <v>0</v>
      </c>
      <c r="S32" s="302">
        <f t="shared" si="14"/>
        <v>0</v>
      </c>
      <c r="T32" s="305">
        <f t="shared" si="14"/>
        <v>0</v>
      </c>
      <c r="U32" s="446">
        <f t="shared" si="14"/>
        <v>0</v>
      </c>
      <c r="V32" s="342">
        <f t="shared" si="14"/>
        <v>0</v>
      </c>
    </row>
    <row r="33" spans="2:22" ht="13.5">
      <c r="B33" s="558" t="s">
        <v>74</v>
      </c>
      <c r="C33" s="297">
        <f t="shared" si="8"/>
        <v>99.99999999999999</v>
      </c>
      <c r="D33" s="298">
        <f aca="true" t="shared" si="15" ref="D33:V33">IF($C14&lt;&gt;0,D14/$C14*100,0)</f>
        <v>0</v>
      </c>
      <c r="E33" s="299">
        <f t="shared" si="15"/>
        <v>0</v>
      </c>
      <c r="F33" s="300">
        <f t="shared" si="15"/>
        <v>0</v>
      </c>
      <c r="G33" s="299">
        <f t="shared" si="15"/>
        <v>0</v>
      </c>
      <c r="H33" s="300">
        <f t="shared" si="15"/>
        <v>0</v>
      </c>
      <c r="I33" s="299">
        <f t="shared" si="15"/>
        <v>0</v>
      </c>
      <c r="J33" s="301">
        <f t="shared" si="15"/>
        <v>0</v>
      </c>
      <c r="K33" s="299">
        <f t="shared" si="15"/>
        <v>0</v>
      </c>
      <c r="L33" s="302">
        <f t="shared" si="15"/>
        <v>33.33333333333333</v>
      </c>
      <c r="M33" s="303">
        <f t="shared" si="15"/>
        <v>33.33333333333333</v>
      </c>
      <c r="N33" s="301">
        <f t="shared" si="15"/>
        <v>0</v>
      </c>
      <c r="O33" s="302">
        <f t="shared" si="15"/>
        <v>0</v>
      </c>
      <c r="P33" s="303">
        <f t="shared" si="15"/>
        <v>66.66666666666666</v>
      </c>
      <c r="Q33" s="304">
        <f t="shared" si="15"/>
        <v>0</v>
      </c>
      <c r="R33" s="302">
        <f t="shared" si="15"/>
        <v>0</v>
      </c>
      <c r="S33" s="302">
        <f t="shared" si="15"/>
        <v>0</v>
      </c>
      <c r="T33" s="305">
        <f t="shared" si="15"/>
        <v>0</v>
      </c>
      <c r="U33" s="446">
        <f t="shared" si="15"/>
        <v>0</v>
      </c>
      <c r="V33" s="342">
        <f t="shared" si="15"/>
        <v>0</v>
      </c>
    </row>
    <row r="34" spans="2:22" ht="13.5">
      <c r="B34" s="558" t="s">
        <v>75</v>
      </c>
      <c r="C34" s="297">
        <f t="shared" si="8"/>
        <v>99.99999999999999</v>
      </c>
      <c r="D34" s="298">
        <f aca="true" t="shared" si="16" ref="D34:V34">IF($C15&lt;&gt;0,D15/$C15*100,0)</f>
        <v>72.37410071942446</v>
      </c>
      <c r="E34" s="299">
        <f t="shared" si="16"/>
        <v>72.0863309352518</v>
      </c>
      <c r="F34" s="300">
        <f t="shared" si="16"/>
        <v>0.28776978417266186</v>
      </c>
      <c r="G34" s="299">
        <f t="shared" si="16"/>
        <v>0</v>
      </c>
      <c r="H34" s="300">
        <f t="shared" si="16"/>
        <v>0</v>
      </c>
      <c r="I34" s="299">
        <f t="shared" si="16"/>
        <v>0</v>
      </c>
      <c r="J34" s="301">
        <f t="shared" si="16"/>
        <v>0</v>
      </c>
      <c r="K34" s="299">
        <f t="shared" si="16"/>
        <v>1.1510791366906474</v>
      </c>
      <c r="L34" s="302">
        <f t="shared" si="16"/>
        <v>18.27338129496403</v>
      </c>
      <c r="M34" s="303">
        <f t="shared" si="16"/>
        <v>8.920863309352518</v>
      </c>
      <c r="N34" s="301">
        <f t="shared" si="16"/>
        <v>9.352517985611511</v>
      </c>
      <c r="O34" s="302">
        <f t="shared" si="16"/>
        <v>0</v>
      </c>
      <c r="P34" s="303">
        <f t="shared" si="16"/>
        <v>0.7194244604316548</v>
      </c>
      <c r="Q34" s="304">
        <f t="shared" si="16"/>
        <v>0</v>
      </c>
      <c r="R34" s="302">
        <f t="shared" si="16"/>
        <v>0</v>
      </c>
      <c r="S34" s="302">
        <f t="shared" si="16"/>
        <v>7.482014388489208</v>
      </c>
      <c r="T34" s="305">
        <f t="shared" si="16"/>
        <v>0</v>
      </c>
      <c r="U34" s="446">
        <f t="shared" si="16"/>
        <v>0</v>
      </c>
      <c r="V34" s="342">
        <f t="shared" si="16"/>
        <v>0</v>
      </c>
    </row>
    <row r="35" spans="2:22" ht="13.5">
      <c r="B35" s="558" t="s">
        <v>15</v>
      </c>
      <c r="C35" s="297">
        <f t="shared" si="8"/>
        <v>100</v>
      </c>
      <c r="D35" s="298">
        <f aca="true" t="shared" si="17" ref="D35:V35">IF($C16&lt;&gt;0,D16/$C16*100,0)</f>
        <v>26.618705035971225</v>
      </c>
      <c r="E35" s="299">
        <f t="shared" si="17"/>
        <v>23.741007194244602</v>
      </c>
      <c r="F35" s="300">
        <f t="shared" si="17"/>
        <v>2.877697841726619</v>
      </c>
      <c r="G35" s="299">
        <f t="shared" si="17"/>
        <v>0</v>
      </c>
      <c r="H35" s="300">
        <f t="shared" si="17"/>
        <v>0</v>
      </c>
      <c r="I35" s="299">
        <f t="shared" si="17"/>
        <v>0</v>
      </c>
      <c r="J35" s="301">
        <f t="shared" si="17"/>
        <v>0</v>
      </c>
      <c r="K35" s="299">
        <f t="shared" si="17"/>
        <v>34.53237410071942</v>
      </c>
      <c r="L35" s="302">
        <f t="shared" si="17"/>
        <v>0</v>
      </c>
      <c r="M35" s="303">
        <f t="shared" si="17"/>
        <v>0</v>
      </c>
      <c r="N35" s="301">
        <f t="shared" si="17"/>
        <v>0</v>
      </c>
      <c r="O35" s="302">
        <f t="shared" si="17"/>
        <v>0.7194244604316548</v>
      </c>
      <c r="P35" s="303">
        <f t="shared" si="17"/>
        <v>36.69064748201439</v>
      </c>
      <c r="Q35" s="304">
        <f t="shared" si="17"/>
        <v>0</v>
      </c>
      <c r="R35" s="302">
        <f t="shared" si="17"/>
        <v>0</v>
      </c>
      <c r="S35" s="302">
        <f t="shared" si="17"/>
        <v>1.4388489208633095</v>
      </c>
      <c r="T35" s="305">
        <f t="shared" si="17"/>
        <v>0</v>
      </c>
      <c r="U35" s="446">
        <f t="shared" si="17"/>
        <v>0.7194244604316548</v>
      </c>
      <c r="V35" s="342">
        <f t="shared" si="17"/>
        <v>0</v>
      </c>
    </row>
    <row r="36" spans="2:22" ht="13.5">
      <c r="B36" s="421" t="s">
        <v>16</v>
      </c>
      <c r="C36" s="394">
        <f t="shared" si="8"/>
        <v>100</v>
      </c>
      <c r="D36" s="309">
        <f aca="true" t="shared" si="18" ref="D36:V36">IF($C17&lt;&gt;0,D17/$C17*100,0)</f>
        <v>12.962962962962962</v>
      </c>
      <c r="E36" s="310">
        <f t="shared" si="18"/>
        <v>12.037037037037036</v>
      </c>
      <c r="F36" s="311">
        <f t="shared" si="18"/>
        <v>0.9259259259259258</v>
      </c>
      <c r="G36" s="310">
        <f t="shared" si="18"/>
        <v>0</v>
      </c>
      <c r="H36" s="311">
        <f t="shared" si="18"/>
        <v>0</v>
      </c>
      <c r="I36" s="310">
        <f t="shared" si="18"/>
        <v>0</v>
      </c>
      <c r="J36" s="312">
        <f t="shared" si="18"/>
        <v>0</v>
      </c>
      <c r="K36" s="310">
        <f t="shared" si="18"/>
        <v>12.037037037037036</v>
      </c>
      <c r="L36" s="313">
        <f t="shared" si="18"/>
        <v>2.7777777777777777</v>
      </c>
      <c r="M36" s="314">
        <f t="shared" si="18"/>
        <v>2.314814814814815</v>
      </c>
      <c r="N36" s="312">
        <f t="shared" si="18"/>
        <v>0.4629629629629629</v>
      </c>
      <c r="O36" s="313">
        <f t="shared" si="18"/>
        <v>7.4074074074074066</v>
      </c>
      <c r="P36" s="314">
        <f t="shared" si="18"/>
        <v>42.129629629629626</v>
      </c>
      <c r="Q36" s="315">
        <f t="shared" si="18"/>
        <v>5.092592592592593</v>
      </c>
      <c r="R36" s="313">
        <f t="shared" si="18"/>
        <v>6.481481481481481</v>
      </c>
      <c r="S36" s="313">
        <f t="shared" si="18"/>
        <v>11.11111111111111</v>
      </c>
      <c r="T36" s="316">
        <f t="shared" si="18"/>
        <v>0</v>
      </c>
      <c r="U36" s="497">
        <f t="shared" si="18"/>
        <v>0</v>
      </c>
      <c r="V36" s="343">
        <f t="shared" si="18"/>
        <v>0</v>
      </c>
    </row>
    <row r="37" spans="2:22" ht="13.5">
      <c r="B37" s="558" t="s">
        <v>66</v>
      </c>
      <c r="C37" s="297">
        <f t="shared" si="8"/>
        <v>99.99999999999999</v>
      </c>
      <c r="D37" s="298">
        <f aca="true" t="shared" si="19" ref="D37:V37">IF($C18&lt;&gt;0,D18/$C18*100,0)</f>
        <v>14.619883040935672</v>
      </c>
      <c r="E37" s="299">
        <f t="shared" si="19"/>
        <v>13.450292397660817</v>
      </c>
      <c r="F37" s="300">
        <f t="shared" si="19"/>
        <v>1.1695906432748537</v>
      </c>
      <c r="G37" s="299">
        <f t="shared" si="19"/>
        <v>0</v>
      </c>
      <c r="H37" s="300">
        <f t="shared" si="19"/>
        <v>0</v>
      </c>
      <c r="I37" s="299">
        <f t="shared" si="19"/>
        <v>0</v>
      </c>
      <c r="J37" s="301">
        <f t="shared" si="19"/>
        <v>0</v>
      </c>
      <c r="K37" s="299">
        <f t="shared" si="19"/>
        <v>14.035087719298245</v>
      </c>
      <c r="L37" s="302">
        <f t="shared" si="19"/>
        <v>3.508771929824561</v>
      </c>
      <c r="M37" s="303">
        <f t="shared" si="19"/>
        <v>2.923976608187134</v>
      </c>
      <c r="N37" s="301">
        <f t="shared" si="19"/>
        <v>0.5847953216374269</v>
      </c>
      <c r="O37" s="302">
        <f t="shared" si="19"/>
        <v>7.602339181286549</v>
      </c>
      <c r="P37" s="303">
        <f t="shared" si="19"/>
        <v>39.76608187134503</v>
      </c>
      <c r="Q37" s="304">
        <f t="shared" si="19"/>
        <v>1.7543859649122806</v>
      </c>
      <c r="R37" s="302">
        <f t="shared" si="19"/>
        <v>8.187134502923977</v>
      </c>
      <c r="S37" s="302">
        <f t="shared" si="19"/>
        <v>10.526315789473683</v>
      </c>
      <c r="T37" s="305">
        <f t="shared" si="19"/>
        <v>0</v>
      </c>
      <c r="U37" s="446">
        <f t="shared" si="19"/>
        <v>0</v>
      </c>
      <c r="V37" s="342">
        <f t="shared" si="19"/>
        <v>0</v>
      </c>
    </row>
    <row r="38" spans="2:22" ht="13.5">
      <c r="B38" s="558" t="s">
        <v>67</v>
      </c>
      <c r="C38" s="297">
        <f t="shared" si="8"/>
        <v>100</v>
      </c>
      <c r="D38" s="298">
        <f aca="true" t="shared" si="20" ref="D38:V38">IF($C19&lt;&gt;0,D19/$C19*100,0)</f>
        <v>15.384615384615385</v>
      </c>
      <c r="E38" s="299">
        <f t="shared" si="20"/>
        <v>15.384615384615385</v>
      </c>
      <c r="F38" s="300">
        <f t="shared" si="20"/>
        <v>0</v>
      </c>
      <c r="G38" s="299">
        <f t="shared" si="20"/>
        <v>0</v>
      </c>
      <c r="H38" s="300">
        <f t="shared" si="20"/>
        <v>0</v>
      </c>
      <c r="I38" s="299">
        <f t="shared" si="20"/>
        <v>0</v>
      </c>
      <c r="J38" s="301">
        <f t="shared" si="20"/>
        <v>0</v>
      </c>
      <c r="K38" s="299">
        <f t="shared" si="20"/>
        <v>0</v>
      </c>
      <c r="L38" s="302">
        <f t="shared" si="20"/>
        <v>0</v>
      </c>
      <c r="M38" s="303">
        <f t="shared" si="20"/>
        <v>0</v>
      </c>
      <c r="N38" s="301">
        <f t="shared" si="20"/>
        <v>0</v>
      </c>
      <c r="O38" s="302">
        <f t="shared" si="20"/>
        <v>7.6923076923076925</v>
      </c>
      <c r="P38" s="303">
        <f t="shared" si="20"/>
        <v>53.84615384615385</v>
      </c>
      <c r="Q38" s="304">
        <f t="shared" si="20"/>
        <v>7.6923076923076925</v>
      </c>
      <c r="R38" s="302">
        <f t="shared" si="20"/>
        <v>0</v>
      </c>
      <c r="S38" s="302">
        <f t="shared" si="20"/>
        <v>15.384615384615385</v>
      </c>
      <c r="T38" s="305">
        <f t="shared" si="20"/>
        <v>0</v>
      </c>
      <c r="U38" s="446">
        <f t="shared" si="20"/>
        <v>0</v>
      </c>
      <c r="V38" s="342">
        <f t="shared" si="20"/>
        <v>0</v>
      </c>
    </row>
    <row r="39" spans="2:22" ht="13.5">
      <c r="B39" s="558" t="s">
        <v>68</v>
      </c>
      <c r="C39" s="297">
        <f t="shared" si="8"/>
        <v>99.99999999999999</v>
      </c>
      <c r="D39" s="298">
        <f aca="true" t="shared" si="21" ref="D39:V39">IF($C20&lt;&gt;0,D20/$C20*100,0)</f>
        <v>0</v>
      </c>
      <c r="E39" s="299">
        <f t="shared" si="21"/>
        <v>0</v>
      </c>
      <c r="F39" s="300">
        <f t="shared" si="21"/>
        <v>0</v>
      </c>
      <c r="G39" s="299">
        <f t="shared" si="21"/>
        <v>0</v>
      </c>
      <c r="H39" s="300">
        <f t="shared" si="21"/>
        <v>0</v>
      </c>
      <c r="I39" s="299">
        <f t="shared" si="21"/>
        <v>0</v>
      </c>
      <c r="J39" s="301">
        <f t="shared" si="21"/>
        <v>0</v>
      </c>
      <c r="K39" s="299">
        <f t="shared" si="21"/>
        <v>5.263157894736842</v>
      </c>
      <c r="L39" s="302">
        <f t="shared" si="21"/>
        <v>0</v>
      </c>
      <c r="M39" s="303">
        <f t="shared" si="21"/>
        <v>0</v>
      </c>
      <c r="N39" s="301">
        <f t="shared" si="21"/>
        <v>0</v>
      </c>
      <c r="O39" s="302">
        <f t="shared" si="21"/>
        <v>10.526315789473683</v>
      </c>
      <c r="P39" s="303">
        <f t="shared" si="21"/>
        <v>52.63157894736842</v>
      </c>
      <c r="Q39" s="304">
        <f t="shared" si="21"/>
        <v>26.31578947368421</v>
      </c>
      <c r="R39" s="302">
        <f t="shared" si="21"/>
        <v>0</v>
      </c>
      <c r="S39" s="302">
        <f t="shared" si="21"/>
        <v>5.263157894736842</v>
      </c>
      <c r="T39" s="305">
        <f t="shared" si="21"/>
        <v>0</v>
      </c>
      <c r="U39" s="446">
        <f t="shared" si="21"/>
        <v>0</v>
      </c>
      <c r="V39" s="342">
        <f t="shared" si="21"/>
        <v>0</v>
      </c>
    </row>
    <row r="40" spans="2:22" ht="13.5">
      <c r="B40" s="558" t="s">
        <v>69</v>
      </c>
      <c r="C40" s="297">
        <f t="shared" si="8"/>
        <v>100</v>
      </c>
      <c r="D40" s="298">
        <f aca="true" t="shared" si="22" ref="D40:V40">IF($C21&lt;&gt;0,D21/$C21*100,0)</f>
        <v>7.6923076923076925</v>
      </c>
      <c r="E40" s="299">
        <f t="shared" si="22"/>
        <v>7.6923076923076925</v>
      </c>
      <c r="F40" s="300">
        <f t="shared" si="22"/>
        <v>0</v>
      </c>
      <c r="G40" s="299">
        <f t="shared" si="22"/>
        <v>0</v>
      </c>
      <c r="H40" s="300">
        <f t="shared" si="22"/>
        <v>0</v>
      </c>
      <c r="I40" s="299">
        <f t="shared" si="22"/>
        <v>0</v>
      </c>
      <c r="J40" s="301">
        <f t="shared" si="22"/>
        <v>0</v>
      </c>
      <c r="K40" s="299">
        <f t="shared" si="22"/>
        <v>7.6923076923076925</v>
      </c>
      <c r="L40" s="302">
        <f t="shared" si="22"/>
        <v>0</v>
      </c>
      <c r="M40" s="303">
        <f t="shared" si="22"/>
        <v>0</v>
      </c>
      <c r="N40" s="301">
        <f t="shared" si="22"/>
        <v>0</v>
      </c>
      <c r="O40" s="302">
        <f t="shared" si="22"/>
        <v>0</v>
      </c>
      <c r="P40" s="303">
        <f t="shared" si="22"/>
        <v>46.15384615384615</v>
      </c>
      <c r="Q40" s="304">
        <f t="shared" si="22"/>
        <v>15.384615384615385</v>
      </c>
      <c r="R40" s="302">
        <f t="shared" si="22"/>
        <v>0</v>
      </c>
      <c r="S40" s="302">
        <f t="shared" si="22"/>
        <v>23.076923076923077</v>
      </c>
      <c r="T40" s="305">
        <f t="shared" si="22"/>
        <v>0</v>
      </c>
      <c r="U40" s="446">
        <f t="shared" si="22"/>
        <v>0</v>
      </c>
      <c r="V40" s="342">
        <f t="shared" si="22"/>
        <v>0</v>
      </c>
    </row>
    <row r="41" spans="2:22" ht="14.25" thickBot="1">
      <c r="B41" s="559" t="s">
        <v>71</v>
      </c>
      <c r="C41" s="319">
        <f t="shared" si="8"/>
        <v>0</v>
      </c>
      <c r="D41" s="320">
        <f aca="true" t="shared" si="23" ref="D41:V41">IF($C22&lt;&gt;0,D22/$C22*100,0)</f>
        <v>0</v>
      </c>
      <c r="E41" s="321">
        <f t="shared" si="23"/>
        <v>0</v>
      </c>
      <c r="F41" s="322">
        <f t="shared" si="23"/>
        <v>0</v>
      </c>
      <c r="G41" s="321">
        <f t="shared" si="23"/>
        <v>0</v>
      </c>
      <c r="H41" s="322">
        <f t="shared" si="23"/>
        <v>0</v>
      </c>
      <c r="I41" s="321">
        <f t="shared" si="23"/>
        <v>0</v>
      </c>
      <c r="J41" s="323">
        <f t="shared" si="23"/>
        <v>0</v>
      </c>
      <c r="K41" s="321">
        <f t="shared" si="23"/>
        <v>0</v>
      </c>
      <c r="L41" s="324">
        <f t="shared" si="23"/>
        <v>0</v>
      </c>
      <c r="M41" s="325">
        <f t="shared" si="23"/>
        <v>0</v>
      </c>
      <c r="N41" s="323">
        <f t="shared" si="23"/>
        <v>0</v>
      </c>
      <c r="O41" s="324">
        <f t="shared" si="23"/>
        <v>0</v>
      </c>
      <c r="P41" s="325">
        <f t="shared" si="23"/>
        <v>0</v>
      </c>
      <c r="Q41" s="326">
        <f t="shared" si="23"/>
        <v>0</v>
      </c>
      <c r="R41" s="324">
        <f t="shared" si="23"/>
        <v>0</v>
      </c>
      <c r="S41" s="324">
        <f t="shared" si="23"/>
        <v>0</v>
      </c>
      <c r="T41" s="327">
        <f t="shared" si="23"/>
        <v>0</v>
      </c>
      <c r="U41" s="458">
        <f t="shared" si="23"/>
        <v>0</v>
      </c>
      <c r="V41" s="344">
        <f t="shared" si="23"/>
        <v>0</v>
      </c>
    </row>
    <row r="43" spans="2:3" ht="13.5">
      <c r="B43" s="459" t="s">
        <v>48</v>
      </c>
      <c r="C43" s="396" t="s">
        <v>47</v>
      </c>
    </row>
    <row r="44" spans="2:3" ht="13.5">
      <c r="B44" s="459" t="s">
        <v>49</v>
      </c>
      <c r="C44" s="396" t="s">
        <v>50</v>
      </c>
    </row>
  </sheetData>
  <sheetProtection/>
  <mergeCells count="24">
    <mergeCell ref="U3:V3"/>
    <mergeCell ref="U4:V4"/>
    <mergeCell ref="O4:O5"/>
    <mergeCell ref="S4:S5"/>
    <mergeCell ref="T4:T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3:N3"/>
    <mergeCell ref="M4:M5"/>
    <mergeCell ref="N4:N5"/>
    <mergeCell ref="R4:R5"/>
    <mergeCell ref="P3:Q3"/>
    <mergeCell ref="P4:P5"/>
    <mergeCell ref="Q4:Q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AA44"/>
  <sheetViews>
    <sheetView view="pageBreakPreview" zoomScale="90" zoomScaleNormal="90" zoomScaleSheetLayoutView="90" zoomScalePageLayoutView="0" workbookViewId="0" topLeftCell="A1">
      <pane xSplit="3" ySplit="5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23" sqref="V23"/>
    </sheetView>
  </sheetViews>
  <sheetFormatPr defaultColWidth="9.00390625" defaultRowHeight="13.5"/>
  <cols>
    <col min="1" max="1" width="3.75390625" style="12" customWidth="1"/>
    <col min="2" max="2" width="11.125" style="12" customWidth="1"/>
    <col min="3" max="3" width="11.25390625" style="12" customWidth="1"/>
    <col min="4" max="4" width="9.375" style="12" customWidth="1"/>
    <col min="5" max="10" width="7.50390625" style="12" customWidth="1"/>
    <col min="11" max="11" width="8.75390625" style="12" customWidth="1"/>
    <col min="12" max="12" width="8.625" style="12" customWidth="1"/>
    <col min="13" max="14" width="7.375" style="12" customWidth="1"/>
    <col min="15" max="15" width="8.25390625" style="12" customWidth="1"/>
    <col min="16" max="17" width="7.50390625" style="12" customWidth="1"/>
    <col min="18" max="18" width="7.625" style="12" customWidth="1"/>
    <col min="19" max="19" width="7.50390625" style="12" customWidth="1"/>
    <col min="20" max="20" width="6.25390625" style="12" customWidth="1"/>
    <col min="21" max="22" width="7.50390625" style="12" customWidth="1"/>
    <col min="23" max="23" width="3.375" style="12" customWidth="1"/>
    <col min="24" max="24" width="6.375" style="12" customWidth="1"/>
    <col min="25" max="25" width="5.375" style="12" customWidth="1"/>
    <col min="26" max="26" width="6.125" style="12" customWidth="1"/>
    <col min="27" max="27" width="5.375" style="12" customWidth="1"/>
    <col min="28" max="16384" width="9.00390625" style="12" customWidth="1"/>
  </cols>
  <sheetData>
    <row r="1" ht="17.25">
      <c r="B1" s="11" t="s">
        <v>41</v>
      </c>
    </row>
    <row r="2" spans="2:22" ht="18" thickBot="1">
      <c r="B2" s="11"/>
      <c r="U2" s="166"/>
      <c r="V2" s="167" t="str">
        <f>'国・公・私立計【男女】'!V2</f>
        <v>平成31年３月卒業</v>
      </c>
    </row>
    <row r="3" spans="2:22" s="83" customFormat="1" ht="34.5" customHeight="1">
      <c r="B3" s="619" t="s">
        <v>0</v>
      </c>
      <c r="C3" s="622" t="s">
        <v>1</v>
      </c>
      <c r="D3" s="610" t="s">
        <v>2</v>
      </c>
      <c r="E3" s="624"/>
      <c r="F3" s="624"/>
      <c r="G3" s="624"/>
      <c r="H3" s="624"/>
      <c r="I3" s="624"/>
      <c r="J3" s="625"/>
      <c r="K3" s="221" t="s">
        <v>18</v>
      </c>
      <c r="L3" s="222" t="s">
        <v>19</v>
      </c>
      <c r="M3" s="626" t="s">
        <v>3</v>
      </c>
      <c r="N3" s="627"/>
      <c r="O3" s="221" t="s">
        <v>20</v>
      </c>
      <c r="P3" s="609" t="s">
        <v>46</v>
      </c>
      <c r="Q3" s="610"/>
      <c r="R3" s="221" t="s">
        <v>21</v>
      </c>
      <c r="S3" s="221" t="s">
        <v>22</v>
      </c>
      <c r="T3" s="223" t="s">
        <v>23</v>
      </c>
      <c r="U3" s="626" t="s">
        <v>25</v>
      </c>
      <c r="V3" s="638"/>
    </row>
    <row r="4" spans="2:22" s="83" customFormat="1" ht="32.25" customHeight="1">
      <c r="B4" s="620"/>
      <c r="C4" s="623"/>
      <c r="D4" s="634" t="s">
        <v>4</v>
      </c>
      <c r="E4" s="636" t="s">
        <v>5</v>
      </c>
      <c r="F4" s="628" t="s">
        <v>52</v>
      </c>
      <c r="G4" s="628" t="s">
        <v>53</v>
      </c>
      <c r="H4" s="628" t="s">
        <v>54</v>
      </c>
      <c r="I4" s="628" t="s">
        <v>55</v>
      </c>
      <c r="J4" s="615" t="s">
        <v>56</v>
      </c>
      <c r="K4" s="617" t="s">
        <v>57</v>
      </c>
      <c r="L4" s="632" t="s">
        <v>4</v>
      </c>
      <c r="M4" s="630" t="s">
        <v>58</v>
      </c>
      <c r="N4" s="615" t="s">
        <v>6</v>
      </c>
      <c r="O4" s="617" t="s">
        <v>59</v>
      </c>
      <c r="P4" s="611" t="s">
        <v>60</v>
      </c>
      <c r="Q4" s="613" t="s">
        <v>61</v>
      </c>
      <c r="R4" s="617" t="s">
        <v>62</v>
      </c>
      <c r="S4" s="641" t="s">
        <v>7</v>
      </c>
      <c r="T4" s="643" t="s">
        <v>24</v>
      </c>
      <c r="U4" s="639" t="s">
        <v>51</v>
      </c>
      <c r="V4" s="640"/>
    </row>
    <row r="5" spans="2:22" s="83" customFormat="1" ht="69.75" customHeight="1" thickBot="1">
      <c r="B5" s="621"/>
      <c r="C5" s="84" t="s">
        <v>8</v>
      </c>
      <c r="D5" s="635"/>
      <c r="E5" s="637"/>
      <c r="F5" s="629"/>
      <c r="G5" s="629"/>
      <c r="H5" s="629"/>
      <c r="I5" s="629"/>
      <c r="J5" s="616"/>
      <c r="K5" s="618"/>
      <c r="L5" s="633"/>
      <c r="M5" s="631"/>
      <c r="N5" s="616"/>
      <c r="O5" s="618"/>
      <c r="P5" s="612"/>
      <c r="Q5" s="614"/>
      <c r="R5" s="618"/>
      <c r="S5" s="642"/>
      <c r="T5" s="644"/>
      <c r="U5" s="227" t="s">
        <v>63</v>
      </c>
      <c r="V5" s="225" t="s">
        <v>64</v>
      </c>
    </row>
    <row r="6" spans="2:22" ht="13.5">
      <c r="B6" s="119" t="s">
        <v>9</v>
      </c>
      <c r="C6" s="13">
        <f>SUM(C7:C16)</f>
        <v>6284</v>
      </c>
      <c r="D6" s="14">
        <f aca="true" t="shared" si="0" ref="D6:T6">SUM(D7:D16)</f>
        <v>3961</v>
      </c>
      <c r="E6" s="15">
        <f t="shared" si="0"/>
        <v>3432</v>
      </c>
      <c r="F6" s="16">
        <f t="shared" si="0"/>
        <v>527</v>
      </c>
      <c r="G6" s="16">
        <f t="shared" si="0"/>
        <v>1</v>
      </c>
      <c r="H6" s="16">
        <f t="shared" si="0"/>
        <v>0</v>
      </c>
      <c r="I6" s="16">
        <f t="shared" si="0"/>
        <v>1</v>
      </c>
      <c r="J6" s="17">
        <f t="shared" si="0"/>
        <v>0</v>
      </c>
      <c r="K6" s="18">
        <f t="shared" si="0"/>
        <v>1307</v>
      </c>
      <c r="L6" s="135">
        <f t="shared" si="0"/>
        <v>224</v>
      </c>
      <c r="M6" s="19">
        <f t="shared" si="0"/>
        <v>124</v>
      </c>
      <c r="N6" s="17">
        <f t="shared" si="0"/>
        <v>100</v>
      </c>
      <c r="O6" s="18">
        <f t="shared" si="0"/>
        <v>5</v>
      </c>
      <c r="P6" s="214">
        <f t="shared" si="0"/>
        <v>473</v>
      </c>
      <c r="Q6" s="14">
        <f t="shared" si="0"/>
        <v>3</v>
      </c>
      <c r="R6" s="18">
        <f t="shared" si="0"/>
        <v>39</v>
      </c>
      <c r="S6" s="18">
        <f t="shared" si="0"/>
        <v>272</v>
      </c>
      <c r="T6" s="169">
        <f t="shared" si="0"/>
        <v>0</v>
      </c>
      <c r="U6" s="196">
        <f>SUM(U7:U16)</f>
        <v>0</v>
      </c>
      <c r="V6" s="195">
        <f>SUM(V7:V16)</f>
        <v>0</v>
      </c>
    </row>
    <row r="7" spans="2:22" s="147" customFormat="1" ht="13.5">
      <c r="B7" s="558" t="s">
        <v>66</v>
      </c>
      <c r="C7" s="139">
        <f>SUM(D7,K7:L7,O7:T7)</f>
        <v>4949</v>
      </c>
      <c r="D7" s="132">
        <f>SUM(E7:J7)</f>
        <v>3218</v>
      </c>
      <c r="E7" s="142">
        <v>2755</v>
      </c>
      <c r="F7" s="143">
        <v>462</v>
      </c>
      <c r="G7" s="143">
        <v>1</v>
      </c>
      <c r="H7" s="143">
        <v>0</v>
      </c>
      <c r="I7" s="143">
        <v>0</v>
      </c>
      <c r="J7" s="144">
        <v>0</v>
      </c>
      <c r="K7" s="145">
        <v>1103</v>
      </c>
      <c r="L7" s="136">
        <f>SUM(M7:N7)</f>
        <v>136</v>
      </c>
      <c r="M7" s="146">
        <v>95</v>
      </c>
      <c r="N7" s="144">
        <v>41</v>
      </c>
      <c r="O7" s="145">
        <v>4</v>
      </c>
      <c r="P7" s="142">
        <v>245</v>
      </c>
      <c r="Q7" s="215">
        <v>1</v>
      </c>
      <c r="R7" s="145">
        <v>32</v>
      </c>
      <c r="S7" s="145">
        <v>210</v>
      </c>
      <c r="T7" s="170">
        <v>0</v>
      </c>
      <c r="U7" s="211">
        <v>0</v>
      </c>
      <c r="V7" s="208">
        <v>0</v>
      </c>
    </row>
    <row r="8" spans="2:22" s="147" customFormat="1" ht="13.5">
      <c r="B8" s="558" t="s">
        <v>67</v>
      </c>
      <c r="C8" s="139">
        <f aca="true" t="shared" si="1" ref="C8:C22">SUM(D8,K8:L8,O8:T8)</f>
        <v>131</v>
      </c>
      <c r="D8" s="132">
        <f aca="true" t="shared" si="2" ref="D8:D16">SUM(E8:J8)</f>
        <v>28</v>
      </c>
      <c r="E8" s="142">
        <v>20</v>
      </c>
      <c r="F8" s="143">
        <v>8</v>
      </c>
      <c r="G8" s="143">
        <v>0</v>
      </c>
      <c r="H8" s="143">
        <v>0</v>
      </c>
      <c r="I8" s="143">
        <v>0</v>
      </c>
      <c r="J8" s="144">
        <v>0</v>
      </c>
      <c r="K8" s="145">
        <v>45</v>
      </c>
      <c r="L8" s="136">
        <f aca="true" t="shared" si="3" ref="L8:L16">SUM(M8:N8)</f>
        <v>0</v>
      </c>
      <c r="M8" s="146">
        <v>0</v>
      </c>
      <c r="N8" s="144">
        <v>0</v>
      </c>
      <c r="O8" s="145">
        <v>0</v>
      </c>
      <c r="P8" s="142">
        <v>48</v>
      </c>
      <c r="Q8" s="215">
        <v>0</v>
      </c>
      <c r="R8" s="145">
        <v>1</v>
      </c>
      <c r="S8" s="145">
        <v>9</v>
      </c>
      <c r="T8" s="170">
        <v>0</v>
      </c>
      <c r="U8" s="211">
        <v>0</v>
      </c>
      <c r="V8" s="208">
        <v>0</v>
      </c>
    </row>
    <row r="9" spans="2:22" s="147" customFormat="1" ht="13.5">
      <c r="B9" s="558" t="s">
        <v>68</v>
      </c>
      <c r="C9" s="139">
        <f t="shared" si="1"/>
        <v>83</v>
      </c>
      <c r="D9" s="132">
        <f t="shared" si="2"/>
        <v>24</v>
      </c>
      <c r="E9" s="142">
        <v>17</v>
      </c>
      <c r="F9" s="143">
        <v>7</v>
      </c>
      <c r="G9" s="143">
        <v>0</v>
      </c>
      <c r="H9" s="143">
        <v>0</v>
      </c>
      <c r="I9" s="143">
        <v>0</v>
      </c>
      <c r="J9" s="144">
        <v>0</v>
      </c>
      <c r="K9" s="145">
        <v>16</v>
      </c>
      <c r="L9" s="136">
        <f t="shared" si="3"/>
        <v>0</v>
      </c>
      <c r="M9" s="146">
        <v>0</v>
      </c>
      <c r="N9" s="144">
        <v>0</v>
      </c>
      <c r="O9" s="145">
        <v>0</v>
      </c>
      <c r="P9" s="142">
        <v>41</v>
      </c>
      <c r="Q9" s="215">
        <v>0</v>
      </c>
      <c r="R9" s="145">
        <v>0</v>
      </c>
      <c r="S9" s="145">
        <v>2</v>
      </c>
      <c r="T9" s="170">
        <v>0</v>
      </c>
      <c r="U9" s="211">
        <v>0</v>
      </c>
      <c r="V9" s="208">
        <v>0</v>
      </c>
    </row>
    <row r="10" spans="2:22" s="147" customFormat="1" ht="13.5">
      <c r="B10" s="558" t="s">
        <v>69</v>
      </c>
      <c r="C10" s="139">
        <f t="shared" si="1"/>
        <v>220</v>
      </c>
      <c r="D10" s="132">
        <f t="shared" si="2"/>
        <v>72</v>
      </c>
      <c r="E10" s="142">
        <v>48</v>
      </c>
      <c r="F10" s="143">
        <v>24</v>
      </c>
      <c r="G10" s="143">
        <v>0</v>
      </c>
      <c r="H10" s="143">
        <v>0</v>
      </c>
      <c r="I10" s="143">
        <v>0</v>
      </c>
      <c r="J10" s="144">
        <v>0</v>
      </c>
      <c r="K10" s="145">
        <v>61</v>
      </c>
      <c r="L10" s="136">
        <f t="shared" si="3"/>
        <v>0</v>
      </c>
      <c r="M10" s="146">
        <v>0</v>
      </c>
      <c r="N10" s="144">
        <v>0</v>
      </c>
      <c r="O10" s="145">
        <v>0</v>
      </c>
      <c r="P10" s="142">
        <v>80</v>
      </c>
      <c r="Q10" s="215">
        <v>0</v>
      </c>
      <c r="R10" s="145">
        <v>3</v>
      </c>
      <c r="S10" s="145">
        <v>4</v>
      </c>
      <c r="T10" s="170">
        <v>0</v>
      </c>
      <c r="U10" s="211">
        <v>0</v>
      </c>
      <c r="V10" s="208">
        <v>0</v>
      </c>
    </row>
    <row r="11" spans="2:22" s="147" customFormat="1" ht="13.5">
      <c r="B11" s="558" t="s">
        <v>70</v>
      </c>
      <c r="C11" s="139">
        <f t="shared" si="1"/>
        <v>22</v>
      </c>
      <c r="D11" s="132">
        <f t="shared" si="2"/>
        <v>9</v>
      </c>
      <c r="E11" s="142">
        <v>7</v>
      </c>
      <c r="F11" s="143">
        <v>1</v>
      </c>
      <c r="G11" s="143">
        <v>0</v>
      </c>
      <c r="H11" s="143">
        <v>0</v>
      </c>
      <c r="I11" s="143">
        <v>1</v>
      </c>
      <c r="J11" s="144">
        <v>0</v>
      </c>
      <c r="K11" s="145">
        <v>7</v>
      </c>
      <c r="L11" s="136">
        <f t="shared" si="3"/>
        <v>0</v>
      </c>
      <c r="M11" s="146">
        <v>0</v>
      </c>
      <c r="N11" s="144">
        <v>0</v>
      </c>
      <c r="O11" s="145">
        <v>1</v>
      </c>
      <c r="P11" s="142">
        <v>5</v>
      </c>
      <c r="Q11" s="215">
        <v>0</v>
      </c>
      <c r="R11" s="145">
        <v>0</v>
      </c>
      <c r="S11" s="145">
        <v>0</v>
      </c>
      <c r="T11" s="170">
        <v>0</v>
      </c>
      <c r="U11" s="211">
        <v>0</v>
      </c>
      <c r="V11" s="208">
        <v>0</v>
      </c>
    </row>
    <row r="12" spans="2:22" s="147" customFormat="1" ht="13.5">
      <c r="B12" s="558" t="s">
        <v>71</v>
      </c>
      <c r="C12" s="139">
        <f t="shared" si="1"/>
        <v>15</v>
      </c>
      <c r="D12" s="132">
        <f t="shared" si="2"/>
        <v>0</v>
      </c>
      <c r="E12" s="142">
        <v>0</v>
      </c>
      <c r="F12" s="143">
        <v>0</v>
      </c>
      <c r="G12" s="143">
        <v>0</v>
      </c>
      <c r="H12" s="143">
        <v>0</v>
      </c>
      <c r="I12" s="143">
        <v>0</v>
      </c>
      <c r="J12" s="144">
        <v>0</v>
      </c>
      <c r="K12" s="145">
        <v>5</v>
      </c>
      <c r="L12" s="136">
        <f t="shared" si="3"/>
        <v>0</v>
      </c>
      <c r="M12" s="146">
        <v>0</v>
      </c>
      <c r="N12" s="144">
        <v>0</v>
      </c>
      <c r="O12" s="145">
        <v>0</v>
      </c>
      <c r="P12" s="142">
        <v>9</v>
      </c>
      <c r="Q12" s="215">
        <v>0</v>
      </c>
      <c r="R12" s="145">
        <v>0</v>
      </c>
      <c r="S12" s="145">
        <v>1</v>
      </c>
      <c r="T12" s="170">
        <v>0</v>
      </c>
      <c r="U12" s="211">
        <v>0</v>
      </c>
      <c r="V12" s="208">
        <v>0</v>
      </c>
    </row>
    <row r="13" spans="2:22" s="147" customFormat="1" ht="13.5">
      <c r="B13" s="558" t="s">
        <v>73</v>
      </c>
      <c r="C13" s="139">
        <f t="shared" si="1"/>
        <v>18</v>
      </c>
      <c r="D13" s="132">
        <f t="shared" si="2"/>
        <v>7</v>
      </c>
      <c r="E13" s="142">
        <v>3</v>
      </c>
      <c r="F13" s="143">
        <v>4</v>
      </c>
      <c r="G13" s="143">
        <v>0</v>
      </c>
      <c r="H13" s="143">
        <v>0</v>
      </c>
      <c r="I13" s="143">
        <v>0</v>
      </c>
      <c r="J13" s="144">
        <v>0</v>
      </c>
      <c r="K13" s="145">
        <v>6</v>
      </c>
      <c r="L13" s="136">
        <f t="shared" si="3"/>
        <v>0</v>
      </c>
      <c r="M13" s="146">
        <v>0</v>
      </c>
      <c r="N13" s="144">
        <v>0</v>
      </c>
      <c r="O13" s="145">
        <v>0</v>
      </c>
      <c r="P13" s="142">
        <v>3</v>
      </c>
      <c r="Q13" s="215">
        <v>0</v>
      </c>
      <c r="R13" s="145">
        <v>1</v>
      </c>
      <c r="S13" s="145">
        <v>1</v>
      </c>
      <c r="T13" s="170">
        <v>0</v>
      </c>
      <c r="U13" s="211">
        <v>0</v>
      </c>
      <c r="V13" s="208">
        <v>0</v>
      </c>
    </row>
    <row r="14" spans="2:22" s="147" customFormat="1" ht="13.5">
      <c r="B14" s="558" t="s">
        <v>74</v>
      </c>
      <c r="C14" s="139">
        <f t="shared" si="1"/>
        <v>13</v>
      </c>
      <c r="D14" s="132">
        <f t="shared" si="2"/>
        <v>4</v>
      </c>
      <c r="E14" s="142">
        <v>2</v>
      </c>
      <c r="F14" s="143">
        <v>2</v>
      </c>
      <c r="G14" s="143">
        <v>0</v>
      </c>
      <c r="H14" s="143">
        <v>0</v>
      </c>
      <c r="I14" s="143">
        <v>0</v>
      </c>
      <c r="J14" s="144">
        <v>0</v>
      </c>
      <c r="K14" s="145">
        <v>0</v>
      </c>
      <c r="L14" s="136">
        <f t="shared" si="3"/>
        <v>1</v>
      </c>
      <c r="M14" s="146">
        <v>1</v>
      </c>
      <c r="N14" s="144">
        <v>0</v>
      </c>
      <c r="O14" s="145">
        <v>0</v>
      </c>
      <c r="P14" s="142">
        <v>8</v>
      </c>
      <c r="Q14" s="215">
        <v>0</v>
      </c>
      <c r="R14" s="145">
        <v>0</v>
      </c>
      <c r="S14" s="145">
        <v>0</v>
      </c>
      <c r="T14" s="170">
        <v>0</v>
      </c>
      <c r="U14" s="211">
        <v>0</v>
      </c>
      <c r="V14" s="208">
        <v>0</v>
      </c>
    </row>
    <row r="15" spans="2:22" s="147" customFormat="1" ht="13.5">
      <c r="B15" s="558" t="s">
        <v>75</v>
      </c>
      <c r="C15" s="139">
        <f t="shared" si="1"/>
        <v>724</v>
      </c>
      <c r="D15" s="132">
        <f t="shared" si="2"/>
        <v>568</v>
      </c>
      <c r="E15" s="142">
        <v>560</v>
      </c>
      <c r="F15" s="143">
        <v>8</v>
      </c>
      <c r="G15" s="143">
        <v>0</v>
      </c>
      <c r="H15" s="143">
        <v>0</v>
      </c>
      <c r="I15" s="143">
        <v>0</v>
      </c>
      <c r="J15" s="144">
        <v>0</v>
      </c>
      <c r="K15" s="145">
        <v>19</v>
      </c>
      <c r="L15" s="136">
        <f t="shared" si="3"/>
        <v>87</v>
      </c>
      <c r="M15" s="146">
        <v>28</v>
      </c>
      <c r="N15" s="144">
        <v>59</v>
      </c>
      <c r="O15" s="145">
        <v>0</v>
      </c>
      <c r="P15" s="142">
        <v>7</v>
      </c>
      <c r="Q15" s="215">
        <v>1</v>
      </c>
      <c r="R15" s="145">
        <v>2</v>
      </c>
      <c r="S15" s="145">
        <v>40</v>
      </c>
      <c r="T15" s="170">
        <v>0</v>
      </c>
      <c r="U15" s="211">
        <v>0</v>
      </c>
      <c r="V15" s="208">
        <v>0</v>
      </c>
    </row>
    <row r="16" spans="2:22" s="147" customFormat="1" ht="13.5">
      <c r="B16" s="558" t="s">
        <v>15</v>
      </c>
      <c r="C16" s="139">
        <f t="shared" si="1"/>
        <v>109</v>
      </c>
      <c r="D16" s="132">
        <f t="shared" si="2"/>
        <v>31</v>
      </c>
      <c r="E16" s="142">
        <v>20</v>
      </c>
      <c r="F16" s="143">
        <v>11</v>
      </c>
      <c r="G16" s="143">
        <v>0</v>
      </c>
      <c r="H16" s="143">
        <v>0</v>
      </c>
      <c r="I16" s="143">
        <v>0</v>
      </c>
      <c r="J16" s="144">
        <v>0</v>
      </c>
      <c r="K16" s="145">
        <v>45</v>
      </c>
      <c r="L16" s="136">
        <f t="shared" si="3"/>
        <v>0</v>
      </c>
      <c r="M16" s="146">
        <v>0</v>
      </c>
      <c r="N16" s="144">
        <v>0</v>
      </c>
      <c r="O16" s="145">
        <v>0</v>
      </c>
      <c r="P16" s="142">
        <v>27</v>
      </c>
      <c r="Q16" s="215">
        <v>1</v>
      </c>
      <c r="R16" s="145">
        <v>0</v>
      </c>
      <c r="S16" s="145">
        <v>5</v>
      </c>
      <c r="T16" s="170">
        <v>0</v>
      </c>
      <c r="U16" s="211">
        <v>0</v>
      </c>
      <c r="V16" s="208">
        <v>0</v>
      </c>
    </row>
    <row r="17" spans="2:22" ht="13.5">
      <c r="B17" s="421" t="s">
        <v>16</v>
      </c>
      <c r="C17" s="140">
        <f aca="true" t="shared" si="4" ref="C17:I17">SUM(C18:C22)</f>
        <v>124</v>
      </c>
      <c r="D17" s="133">
        <f t="shared" si="4"/>
        <v>15</v>
      </c>
      <c r="E17" s="79">
        <f t="shared" si="4"/>
        <v>8</v>
      </c>
      <c r="F17" s="79">
        <f t="shared" si="4"/>
        <v>7</v>
      </c>
      <c r="G17" s="79">
        <f t="shared" si="4"/>
        <v>0</v>
      </c>
      <c r="H17" s="79">
        <f t="shared" si="4"/>
        <v>0</v>
      </c>
      <c r="I17" s="79">
        <f t="shared" si="4"/>
        <v>0</v>
      </c>
      <c r="J17" s="80">
        <f aca="true" t="shared" si="5" ref="J17:T17">SUM(J18:J22)</f>
        <v>0</v>
      </c>
      <c r="K17" s="81">
        <f t="shared" si="5"/>
        <v>21</v>
      </c>
      <c r="L17" s="137">
        <f t="shared" si="5"/>
        <v>2</v>
      </c>
      <c r="M17" s="79">
        <f t="shared" si="5"/>
        <v>2</v>
      </c>
      <c r="N17" s="80">
        <f t="shared" si="5"/>
        <v>0</v>
      </c>
      <c r="O17" s="81">
        <f t="shared" si="5"/>
        <v>6</v>
      </c>
      <c r="P17" s="217">
        <f t="shared" si="5"/>
        <v>33</v>
      </c>
      <c r="Q17" s="216">
        <f t="shared" si="5"/>
        <v>1</v>
      </c>
      <c r="R17" s="82">
        <f t="shared" si="5"/>
        <v>26</v>
      </c>
      <c r="S17" s="81">
        <f t="shared" si="5"/>
        <v>20</v>
      </c>
      <c r="T17" s="171">
        <f t="shared" si="5"/>
        <v>0</v>
      </c>
      <c r="U17" s="212">
        <f>SUM(U18:U22)</f>
        <v>0</v>
      </c>
      <c r="V17" s="209">
        <f>SUM(V18:V22)</f>
        <v>0</v>
      </c>
    </row>
    <row r="18" spans="2:22" s="147" customFormat="1" ht="13.5">
      <c r="B18" s="558" t="s">
        <v>66</v>
      </c>
      <c r="C18" s="139">
        <f t="shared" si="1"/>
        <v>104</v>
      </c>
      <c r="D18" s="132">
        <f>SUM(E18:J18)</f>
        <v>15</v>
      </c>
      <c r="E18" s="146">
        <v>8</v>
      </c>
      <c r="F18" s="143">
        <v>7</v>
      </c>
      <c r="G18" s="143">
        <v>0</v>
      </c>
      <c r="H18" s="143">
        <v>0</v>
      </c>
      <c r="I18" s="143">
        <v>0</v>
      </c>
      <c r="J18" s="144">
        <v>0</v>
      </c>
      <c r="K18" s="145">
        <v>20</v>
      </c>
      <c r="L18" s="136">
        <f>SUM(M18:N18)</f>
        <v>2</v>
      </c>
      <c r="M18" s="146">
        <v>2</v>
      </c>
      <c r="N18" s="144">
        <v>0</v>
      </c>
      <c r="O18" s="145">
        <v>0</v>
      </c>
      <c r="P18" s="142">
        <v>26</v>
      </c>
      <c r="Q18" s="215">
        <v>1</v>
      </c>
      <c r="R18" s="145">
        <v>21</v>
      </c>
      <c r="S18" s="145">
        <v>19</v>
      </c>
      <c r="T18" s="170">
        <v>0</v>
      </c>
      <c r="U18" s="211">
        <v>0</v>
      </c>
      <c r="V18" s="208">
        <v>0</v>
      </c>
    </row>
    <row r="19" spans="2:22" s="147" customFormat="1" ht="13.5">
      <c r="B19" s="558" t="s">
        <v>67</v>
      </c>
      <c r="C19" s="139">
        <f t="shared" si="1"/>
        <v>0</v>
      </c>
      <c r="D19" s="132">
        <f>SUM(E19:J19)</f>
        <v>0</v>
      </c>
      <c r="E19" s="146">
        <v>0</v>
      </c>
      <c r="F19" s="143">
        <v>0</v>
      </c>
      <c r="G19" s="143">
        <v>0</v>
      </c>
      <c r="H19" s="143">
        <v>0</v>
      </c>
      <c r="I19" s="143">
        <v>0</v>
      </c>
      <c r="J19" s="144">
        <v>0</v>
      </c>
      <c r="K19" s="145">
        <v>0</v>
      </c>
      <c r="L19" s="136">
        <f>SUM(M19:N19)</f>
        <v>0</v>
      </c>
      <c r="M19" s="146">
        <v>0</v>
      </c>
      <c r="N19" s="144">
        <v>0</v>
      </c>
      <c r="O19" s="145">
        <v>0</v>
      </c>
      <c r="P19" s="142">
        <v>0</v>
      </c>
      <c r="Q19" s="215">
        <v>0</v>
      </c>
      <c r="R19" s="145">
        <v>0</v>
      </c>
      <c r="S19" s="145">
        <v>0</v>
      </c>
      <c r="T19" s="170">
        <v>0</v>
      </c>
      <c r="U19" s="211">
        <v>0</v>
      </c>
      <c r="V19" s="208">
        <v>0</v>
      </c>
    </row>
    <row r="20" spans="2:22" s="147" customFormat="1" ht="13.5">
      <c r="B20" s="558" t="s">
        <v>68</v>
      </c>
      <c r="C20" s="139">
        <f t="shared" si="1"/>
        <v>1</v>
      </c>
      <c r="D20" s="132">
        <f>SUM(E20:J20)</f>
        <v>0</v>
      </c>
      <c r="E20" s="146">
        <v>0</v>
      </c>
      <c r="F20" s="143">
        <v>0</v>
      </c>
      <c r="G20" s="143">
        <v>0</v>
      </c>
      <c r="H20" s="143">
        <v>0</v>
      </c>
      <c r="I20" s="143">
        <v>0</v>
      </c>
      <c r="J20" s="144">
        <v>0</v>
      </c>
      <c r="K20" s="145">
        <v>0</v>
      </c>
      <c r="L20" s="136">
        <f>SUM(M20:N20)</f>
        <v>0</v>
      </c>
      <c r="M20" s="146">
        <v>0</v>
      </c>
      <c r="N20" s="144">
        <v>0</v>
      </c>
      <c r="O20" s="145">
        <v>1</v>
      </c>
      <c r="P20" s="142">
        <v>0</v>
      </c>
      <c r="Q20" s="215">
        <v>0</v>
      </c>
      <c r="R20" s="145">
        <v>0</v>
      </c>
      <c r="S20" s="145">
        <v>0</v>
      </c>
      <c r="T20" s="170">
        <v>0</v>
      </c>
      <c r="U20" s="211">
        <v>0</v>
      </c>
      <c r="V20" s="208">
        <v>0</v>
      </c>
    </row>
    <row r="21" spans="2:22" s="147" customFormat="1" ht="13.5">
      <c r="B21" s="558" t="s">
        <v>69</v>
      </c>
      <c r="C21" s="139">
        <f t="shared" si="1"/>
        <v>3</v>
      </c>
      <c r="D21" s="132">
        <f>SUM(E21:J21)</f>
        <v>0</v>
      </c>
      <c r="E21" s="146">
        <v>0</v>
      </c>
      <c r="F21" s="143">
        <v>0</v>
      </c>
      <c r="G21" s="143">
        <v>0</v>
      </c>
      <c r="H21" s="143">
        <v>0</v>
      </c>
      <c r="I21" s="143">
        <v>0</v>
      </c>
      <c r="J21" s="144">
        <v>0</v>
      </c>
      <c r="K21" s="145">
        <v>0</v>
      </c>
      <c r="L21" s="136">
        <f>SUM(M21:N21)</f>
        <v>0</v>
      </c>
      <c r="M21" s="146">
        <v>0</v>
      </c>
      <c r="N21" s="144">
        <v>0</v>
      </c>
      <c r="O21" s="145">
        <v>1</v>
      </c>
      <c r="P21" s="142">
        <v>2</v>
      </c>
      <c r="Q21" s="215">
        <v>0</v>
      </c>
      <c r="R21" s="145">
        <v>0</v>
      </c>
      <c r="S21" s="145">
        <v>0</v>
      </c>
      <c r="T21" s="170">
        <v>0</v>
      </c>
      <c r="U21" s="211">
        <v>0</v>
      </c>
      <c r="V21" s="208">
        <v>0</v>
      </c>
    </row>
    <row r="22" spans="2:22" s="147" customFormat="1" ht="14.25" thickBot="1">
      <c r="B22" s="559" t="s">
        <v>71</v>
      </c>
      <c r="C22" s="141">
        <f t="shared" si="1"/>
        <v>16</v>
      </c>
      <c r="D22" s="134">
        <f>SUM(E22:J22)</f>
        <v>0</v>
      </c>
      <c r="E22" s="148">
        <v>0</v>
      </c>
      <c r="F22" s="149">
        <v>0</v>
      </c>
      <c r="G22" s="149">
        <v>0</v>
      </c>
      <c r="H22" s="149">
        <v>0</v>
      </c>
      <c r="I22" s="149">
        <v>0</v>
      </c>
      <c r="J22" s="150">
        <v>0</v>
      </c>
      <c r="K22" s="151">
        <v>1</v>
      </c>
      <c r="L22" s="138">
        <f>SUM(M22:N22)</f>
        <v>0</v>
      </c>
      <c r="M22" s="148">
        <v>0</v>
      </c>
      <c r="N22" s="150">
        <v>0</v>
      </c>
      <c r="O22" s="151">
        <v>4</v>
      </c>
      <c r="P22" s="218">
        <v>5</v>
      </c>
      <c r="Q22" s="219">
        <v>0</v>
      </c>
      <c r="R22" s="151">
        <v>5</v>
      </c>
      <c r="S22" s="151">
        <v>1</v>
      </c>
      <c r="T22" s="172">
        <v>0</v>
      </c>
      <c r="U22" s="213">
        <v>0</v>
      </c>
      <c r="V22" s="210">
        <v>0</v>
      </c>
    </row>
    <row r="23" spans="2:27" ht="13.5">
      <c r="B23" s="20"/>
      <c r="C23" s="21"/>
      <c r="D23" s="21"/>
      <c r="E23" s="1"/>
      <c r="F23" s="1"/>
      <c r="G23" s="1"/>
      <c r="H23" s="1"/>
      <c r="I23" s="1"/>
      <c r="J23" s="1"/>
      <c r="K23" s="1"/>
      <c r="L23" s="21"/>
      <c r="M23" s="1"/>
      <c r="N23" s="1"/>
      <c r="O23" s="1"/>
      <c r="P23" s="1"/>
      <c r="Q23" s="1"/>
      <c r="R23" s="1"/>
      <c r="S23" s="1"/>
      <c r="T23" s="1"/>
      <c r="U23" s="168"/>
      <c r="V23" s="168"/>
      <c r="W23" s="22"/>
      <c r="X23" s="1"/>
      <c r="Y23" s="1"/>
      <c r="Z23" s="1"/>
      <c r="AA23" s="1"/>
    </row>
    <row r="24" spans="2:22" ht="14.25" thickBot="1">
      <c r="B24" s="23" t="s">
        <v>17</v>
      </c>
      <c r="U24" s="166"/>
      <c r="V24" s="166"/>
    </row>
    <row r="25" spans="2:22" ht="13.5">
      <c r="B25" s="93" t="s">
        <v>9</v>
      </c>
      <c r="C25" s="2">
        <f>D25+K25+L25+O25+P25+Q25+R25+S25+T25</f>
        <v>99.99999999999999</v>
      </c>
      <c r="D25" s="86">
        <f>IF($C6&lt;&gt;0,D6/$C6*100,0)</f>
        <v>63.03309993634627</v>
      </c>
      <c r="E25" s="85">
        <f aca="true" t="shared" si="6" ref="E25:V25">IF($C6&lt;&gt;0,E6/$C6*100,0)</f>
        <v>54.614894971355824</v>
      </c>
      <c r="F25" s="4">
        <f t="shared" si="6"/>
        <v>8.386378103119032</v>
      </c>
      <c r="G25" s="85">
        <f t="shared" si="6"/>
        <v>0.015913430935709738</v>
      </c>
      <c r="H25" s="4">
        <f t="shared" si="6"/>
        <v>0</v>
      </c>
      <c r="I25" s="85">
        <f t="shared" si="6"/>
        <v>0.015913430935709738</v>
      </c>
      <c r="J25" s="87">
        <f t="shared" si="6"/>
        <v>0</v>
      </c>
      <c r="K25" s="85">
        <f t="shared" si="6"/>
        <v>20.79885423297263</v>
      </c>
      <c r="L25" s="5">
        <f t="shared" si="6"/>
        <v>3.564608529598982</v>
      </c>
      <c r="M25" s="3">
        <f t="shared" si="6"/>
        <v>1.9732654360280075</v>
      </c>
      <c r="N25" s="87">
        <f t="shared" si="6"/>
        <v>1.5913430935709738</v>
      </c>
      <c r="O25" s="5">
        <f t="shared" si="6"/>
        <v>0.07956715467854869</v>
      </c>
      <c r="P25" s="3">
        <f t="shared" si="6"/>
        <v>7.527052832590707</v>
      </c>
      <c r="Q25" s="156">
        <f t="shared" si="6"/>
        <v>0.047740292807129214</v>
      </c>
      <c r="R25" s="5">
        <f t="shared" si="6"/>
        <v>0.6206238064926799</v>
      </c>
      <c r="S25" s="5">
        <f t="shared" si="6"/>
        <v>4.328453214513049</v>
      </c>
      <c r="T25" s="89">
        <f t="shared" si="6"/>
        <v>0</v>
      </c>
      <c r="U25" s="160">
        <f t="shared" si="6"/>
        <v>0</v>
      </c>
      <c r="V25" s="92">
        <f t="shared" si="6"/>
        <v>0</v>
      </c>
    </row>
    <row r="26" spans="2:22" ht="13.5">
      <c r="B26" s="558" t="s">
        <v>66</v>
      </c>
      <c r="C26" s="6">
        <f aca="true" t="shared" si="7" ref="C26:C41">D26+K26+L26+O26+P26+Q26+R26+S26+T26</f>
        <v>99.99999999999999</v>
      </c>
      <c r="D26" s="25">
        <f aca="true" t="shared" si="8" ref="D26:V26">IF($C7&lt;&gt;0,D7/$C7*100,0)</f>
        <v>65.0232370175793</v>
      </c>
      <c r="E26" s="46">
        <f t="shared" si="8"/>
        <v>55.6678116791271</v>
      </c>
      <c r="F26" s="8">
        <f t="shared" si="8"/>
        <v>9.335219236209335</v>
      </c>
      <c r="G26" s="46">
        <f t="shared" si="8"/>
        <v>0.020206102242877347</v>
      </c>
      <c r="H26" s="8">
        <f t="shared" si="8"/>
        <v>0</v>
      </c>
      <c r="I26" s="46">
        <f t="shared" si="8"/>
        <v>0</v>
      </c>
      <c r="J26" s="88">
        <f t="shared" si="8"/>
        <v>0</v>
      </c>
      <c r="K26" s="46">
        <f t="shared" si="8"/>
        <v>22.287330773893714</v>
      </c>
      <c r="L26" s="9">
        <f t="shared" si="8"/>
        <v>2.7480299050313195</v>
      </c>
      <c r="M26" s="7">
        <f t="shared" si="8"/>
        <v>1.919579713073348</v>
      </c>
      <c r="N26" s="88">
        <f t="shared" si="8"/>
        <v>0.8284501919579712</v>
      </c>
      <c r="O26" s="9">
        <f t="shared" si="8"/>
        <v>0.08082440897150939</v>
      </c>
      <c r="P26" s="7">
        <f t="shared" si="8"/>
        <v>4.9504950495049505</v>
      </c>
      <c r="Q26" s="157">
        <f t="shared" si="8"/>
        <v>0.020206102242877347</v>
      </c>
      <c r="R26" s="9">
        <f t="shared" si="8"/>
        <v>0.6465952717720751</v>
      </c>
      <c r="S26" s="9">
        <f t="shared" si="8"/>
        <v>4.243281471004243</v>
      </c>
      <c r="T26" s="47">
        <f t="shared" si="8"/>
        <v>0</v>
      </c>
      <c r="U26" s="173">
        <f t="shared" si="8"/>
        <v>0</v>
      </c>
      <c r="V26" s="24">
        <f t="shared" si="8"/>
        <v>0</v>
      </c>
    </row>
    <row r="27" spans="2:22" ht="13.5">
      <c r="B27" s="558" t="s">
        <v>67</v>
      </c>
      <c r="C27" s="6">
        <f t="shared" si="7"/>
        <v>100</v>
      </c>
      <c r="D27" s="25">
        <f aca="true" t="shared" si="9" ref="D27:V27">IF($C8&lt;&gt;0,D8/$C8*100,0)</f>
        <v>21.374045801526716</v>
      </c>
      <c r="E27" s="46">
        <f t="shared" si="9"/>
        <v>15.267175572519085</v>
      </c>
      <c r="F27" s="8">
        <f t="shared" si="9"/>
        <v>6.106870229007633</v>
      </c>
      <c r="G27" s="46">
        <f t="shared" si="9"/>
        <v>0</v>
      </c>
      <c r="H27" s="8">
        <f t="shared" si="9"/>
        <v>0</v>
      </c>
      <c r="I27" s="46">
        <f t="shared" si="9"/>
        <v>0</v>
      </c>
      <c r="J27" s="88">
        <f t="shared" si="9"/>
        <v>0</v>
      </c>
      <c r="K27" s="46">
        <f t="shared" si="9"/>
        <v>34.35114503816794</v>
      </c>
      <c r="L27" s="9">
        <f t="shared" si="9"/>
        <v>0</v>
      </c>
      <c r="M27" s="7">
        <f t="shared" si="9"/>
        <v>0</v>
      </c>
      <c r="N27" s="88">
        <f t="shared" si="9"/>
        <v>0</v>
      </c>
      <c r="O27" s="9">
        <f t="shared" si="9"/>
        <v>0</v>
      </c>
      <c r="P27" s="7">
        <f t="shared" si="9"/>
        <v>36.6412213740458</v>
      </c>
      <c r="Q27" s="157">
        <f t="shared" si="9"/>
        <v>0</v>
      </c>
      <c r="R27" s="9">
        <f t="shared" si="9"/>
        <v>0.7633587786259541</v>
      </c>
      <c r="S27" s="9">
        <f t="shared" si="9"/>
        <v>6.870229007633588</v>
      </c>
      <c r="T27" s="47">
        <f t="shared" si="9"/>
        <v>0</v>
      </c>
      <c r="U27" s="173">
        <f t="shared" si="9"/>
        <v>0</v>
      </c>
      <c r="V27" s="24">
        <f t="shared" si="9"/>
        <v>0</v>
      </c>
    </row>
    <row r="28" spans="2:22" ht="13.5">
      <c r="B28" s="558" t="s">
        <v>68</v>
      </c>
      <c r="C28" s="6">
        <f t="shared" si="7"/>
        <v>100</v>
      </c>
      <c r="D28" s="25">
        <f aca="true" t="shared" si="10" ref="D28:V28">IF($C9&lt;&gt;0,D9/$C9*100,0)</f>
        <v>28.915662650602407</v>
      </c>
      <c r="E28" s="46">
        <f t="shared" si="10"/>
        <v>20.481927710843372</v>
      </c>
      <c r="F28" s="8">
        <f t="shared" si="10"/>
        <v>8.433734939759036</v>
      </c>
      <c r="G28" s="46">
        <f t="shared" si="10"/>
        <v>0</v>
      </c>
      <c r="H28" s="8">
        <f t="shared" si="10"/>
        <v>0</v>
      </c>
      <c r="I28" s="46">
        <f t="shared" si="10"/>
        <v>0</v>
      </c>
      <c r="J28" s="88">
        <f t="shared" si="10"/>
        <v>0</v>
      </c>
      <c r="K28" s="46">
        <f t="shared" si="10"/>
        <v>19.27710843373494</v>
      </c>
      <c r="L28" s="9">
        <f t="shared" si="10"/>
        <v>0</v>
      </c>
      <c r="M28" s="7">
        <f t="shared" si="10"/>
        <v>0</v>
      </c>
      <c r="N28" s="88">
        <f t="shared" si="10"/>
        <v>0</v>
      </c>
      <c r="O28" s="9">
        <f t="shared" si="10"/>
        <v>0</v>
      </c>
      <c r="P28" s="7">
        <f t="shared" si="10"/>
        <v>49.39759036144578</v>
      </c>
      <c r="Q28" s="157">
        <f t="shared" si="10"/>
        <v>0</v>
      </c>
      <c r="R28" s="9">
        <f t="shared" si="10"/>
        <v>0</v>
      </c>
      <c r="S28" s="9">
        <f t="shared" si="10"/>
        <v>2.4096385542168677</v>
      </c>
      <c r="T28" s="47">
        <f t="shared" si="10"/>
        <v>0</v>
      </c>
      <c r="U28" s="173">
        <f t="shared" si="10"/>
        <v>0</v>
      </c>
      <c r="V28" s="24">
        <f t="shared" si="10"/>
        <v>0</v>
      </c>
    </row>
    <row r="29" spans="2:22" ht="13.5">
      <c r="B29" s="558" t="s">
        <v>69</v>
      </c>
      <c r="C29" s="6">
        <f t="shared" si="7"/>
        <v>99.99999999999999</v>
      </c>
      <c r="D29" s="25">
        <f aca="true" t="shared" si="11" ref="D29:V29">IF($C10&lt;&gt;0,D10/$C10*100,0)</f>
        <v>32.72727272727273</v>
      </c>
      <c r="E29" s="46">
        <f t="shared" si="11"/>
        <v>21.818181818181817</v>
      </c>
      <c r="F29" s="8">
        <f t="shared" si="11"/>
        <v>10.909090909090908</v>
      </c>
      <c r="G29" s="46">
        <f t="shared" si="11"/>
        <v>0</v>
      </c>
      <c r="H29" s="8">
        <f t="shared" si="11"/>
        <v>0</v>
      </c>
      <c r="I29" s="46">
        <f t="shared" si="11"/>
        <v>0</v>
      </c>
      <c r="J29" s="88">
        <f t="shared" si="11"/>
        <v>0</v>
      </c>
      <c r="K29" s="46">
        <f t="shared" si="11"/>
        <v>27.727272727272727</v>
      </c>
      <c r="L29" s="9">
        <f t="shared" si="11"/>
        <v>0</v>
      </c>
      <c r="M29" s="7">
        <f t="shared" si="11"/>
        <v>0</v>
      </c>
      <c r="N29" s="88">
        <f t="shared" si="11"/>
        <v>0</v>
      </c>
      <c r="O29" s="9">
        <f t="shared" si="11"/>
        <v>0</v>
      </c>
      <c r="P29" s="7">
        <f t="shared" si="11"/>
        <v>36.36363636363637</v>
      </c>
      <c r="Q29" s="157">
        <f t="shared" si="11"/>
        <v>0</v>
      </c>
      <c r="R29" s="9">
        <f t="shared" si="11"/>
        <v>1.3636363636363635</v>
      </c>
      <c r="S29" s="9">
        <f t="shared" si="11"/>
        <v>1.8181818181818181</v>
      </c>
      <c r="T29" s="47">
        <f t="shared" si="11"/>
        <v>0</v>
      </c>
      <c r="U29" s="173">
        <f t="shared" si="11"/>
        <v>0</v>
      </c>
      <c r="V29" s="24">
        <f t="shared" si="11"/>
        <v>0</v>
      </c>
    </row>
    <row r="30" spans="2:22" ht="13.5">
      <c r="B30" s="558" t="s">
        <v>70</v>
      </c>
      <c r="C30" s="6">
        <f t="shared" si="7"/>
        <v>100</v>
      </c>
      <c r="D30" s="25">
        <f aca="true" t="shared" si="12" ref="D30:V30">IF($C11&lt;&gt;0,D11/$C11*100,0)</f>
        <v>40.909090909090914</v>
      </c>
      <c r="E30" s="46">
        <f t="shared" si="12"/>
        <v>31.818181818181817</v>
      </c>
      <c r="F30" s="8">
        <f t="shared" si="12"/>
        <v>4.545454545454546</v>
      </c>
      <c r="G30" s="46">
        <f t="shared" si="12"/>
        <v>0</v>
      </c>
      <c r="H30" s="8">
        <f t="shared" si="12"/>
        <v>0</v>
      </c>
      <c r="I30" s="46">
        <f t="shared" si="12"/>
        <v>4.545454545454546</v>
      </c>
      <c r="J30" s="88">
        <f t="shared" si="12"/>
        <v>0</v>
      </c>
      <c r="K30" s="46">
        <f t="shared" si="12"/>
        <v>31.818181818181817</v>
      </c>
      <c r="L30" s="9">
        <f t="shared" si="12"/>
        <v>0</v>
      </c>
      <c r="M30" s="7">
        <f t="shared" si="12"/>
        <v>0</v>
      </c>
      <c r="N30" s="88">
        <f t="shared" si="12"/>
        <v>0</v>
      </c>
      <c r="O30" s="9">
        <f t="shared" si="12"/>
        <v>4.545454545454546</v>
      </c>
      <c r="P30" s="7">
        <f t="shared" si="12"/>
        <v>22.727272727272727</v>
      </c>
      <c r="Q30" s="157">
        <f t="shared" si="12"/>
        <v>0</v>
      </c>
      <c r="R30" s="9">
        <f t="shared" si="12"/>
        <v>0</v>
      </c>
      <c r="S30" s="9">
        <f t="shared" si="12"/>
        <v>0</v>
      </c>
      <c r="T30" s="47">
        <f t="shared" si="12"/>
        <v>0</v>
      </c>
      <c r="U30" s="173">
        <f t="shared" si="12"/>
        <v>0</v>
      </c>
      <c r="V30" s="24">
        <f t="shared" si="12"/>
        <v>0</v>
      </c>
    </row>
    <row r="31" spans="2:22" ht="13.5">
      <c r="B31" s="558" t="s">
        <v>71</v>
      </c>
      <c r="C31" s="6">
        <f t="shared" si="7"/>
        <v>100</v>
      </c>
      <c r="D31" s="25">
        <f aca="true" t="shared" si="13" ref="D31:V31">IF($C12&lt;&gt;0,D12/$C12*100,0)</f>
        <v>0</v>
      </c>
      <c r="E31" s="46">
        <f t="shared" si="13"/>
        <v>0</v>
      </c>
      <c r="F31" s="8">
        <f t="shared" si="13"/>
        <v>0</v>
      </c>
      <c r="G31" s="46">
        <f t="shared" si="13"/>
        <v>0</v>
      </c>
      <c r="H31" s="8">
        <f t="shared" si="13"/>
        <v>0</v>
      </c>
      <c r="I31" s="46">
        <f t="shared" si="13"/>
        <v>0</v>
      </c>
      <c r="J31" s="88">
        <f t="shared" si="13"/>
        <v>0</v>
      </c>
      <c r="K31" s="46">
        <f t="shared" si="13"/>
        <v>33.33333333333333</v>
      </c>
      <c r="L31" s="9">
        <f t="shared" si="13"/>
        <v>0</v>
      </c>
      <c r="M31" s="7">
        <f t="shared" si="13"/>
        <v>0</v>
      </c>
      <c r="N31" s="88">
        <f t="shared" si="13"/>
        <v>0</v>
      </c>
      <c r="O31" s="9">
        <f t="shared" si="13"/>
        <v>0</v>
      </c>
      <c r="P31" s="7">
        <f t="shared" si="13"/>
        <v>60</v>
      </c>
      <c r="Q31" s="157">
        <f t="shared" si="13"/>
        <v>0</v>
      </c>
      <c r="R31" s="9">
        <f t="shared" si="13"/>
        <v>0</v>
      </c>
      <c r="S31" s="9">
        <f t="shared" si="13"/>
        <v>6.666666666666667</v>
      </c>
      <c r="T31" s="47">
        <f t="shared" si="13"/>
        <v>0</v>
      </c>
      <c r="U31" s="173">
        <f t="shared" si="13"/>
        <v>0</v>
      </c>
      <c r="V31" s="24">
        <f t="shared" si="13"/>
        <v>0</v>
      </c>
    </row>
    <row r="32" spans="2:22" ht="13.5">
      <c r="B32" s="558" t="s">
        <v>73</v>
      </c>
      <c r="C32" s="6">
        <f t="shared" si="7"/>
        <v>100</v>
      </c>
      <c r="D32" s="25">
        <f aca="true" t="shared" si="14" ref="D32:V32">IF($C13&lt;&gt;0,D13/$C13*100,0)</f>
        <v>38.88888888888889</v>
      </c>
      <c r="E32" s="46">
        <f t="shared" si="14"/>
        <v>16.666666666666664</v>
      </c>
      <c r="F32" s="8">
        <f t="shared" si="14"/>
        <v>22.22222222222222</v>
      </c>
      <c r="G32" s="46">
        <f t="shared" si="14"/>
        <v>0</v>
      </c>
      <c r="H32" s="8">
        <f t="shared" si="14"/>
        <v>0</v>
      </c>
      <c r="I32" s="46">
        <f t="shared" si="14"/>
        <v>0</v>
      </c>
      <c r="J32" s="88">
        <f t="shared" si="14"/>
        <v>0</v>
      </c>
      <c r="K32" s="46">
        <f t="shared" si="14"/>
        <v>33.33333333333333</v>
      </c>
      <c r="L32" s="9">
        <f t="shared" si="14"/>
        <v>0</v>
      </c>
      <c r="M32" s="7">
        <f t="shared" si="14"/>
        <v>0</v>
      </c>
      <c r="N32" s="88">
        <f t="shared" si="14"/>
        <v>0</v>
      </c>
      <c r="O32" s="9">
        <f t="shared" si="14"/>
        <v>0</v>
      </c>
      <c r="P32" s="7">
        <f t="shared" si="14"/>
        <v>16.666666666666664</v>
      </c>
      <c r="Q32" s="157">
        <f t="shared" si="14"/>
        <v>0</v>
      </c>
      <c r="R32" s="9">
        <f t="shared" si="14"/>
        <v>5.555555555555555</v>
      </c>
      <c r="S32" s="9">
        <f t="shared" si="14"/>
        <v>5.555555555555555</v>
      </c>
      <c r="T32" s="47">
        <f t="shared" si="14"/>
        <v>0</v>
      </c>
      <c r="U32" s="173">
        <f t="shared" si="14"/>
        <v>0</v>
      </c>
      <c r="V32" s="24">
        <f t="shared" si="14"/>
        <v>0</v>
      </c>
    </row>
    <row r="33" spans="2:22" ht="13.5">
      <c r="B33" s="558" t="s">
        <v>74</v>
      </c>
      <c r="C33" s="6">
        <f t="shared" si="7"/>
        <v>100</v>
      </c>
      <c r="D33" s="25">
        <f aca="true" t="shared" si="15" ref="D33:V33">IF($C14&lt;&gt;0,D14/$C14*100,0)</f>
        <v>30.76923076923077</v>
      </c>
      <c r="E33" s="46">
        <f t="shared" si="15"/>
        <v>15.384615384615385</v>
      </c>
      <c r="F33" s="8">
        <f t="shared" si="15"/>
        <v>15.384615384615385</v>
      </c>
      <c r="G33" s="46">
        <f t="shared" si="15"/>
        <v>0</v>
      </c>
      <c r="H33" s="8">
        <f t="shared" si="15"/>
        <v>0</v>
      </c>
      <c r="I33" s="46">
        <f t="shared" si="15"/>
        <v>0</v>
      </c>
      <c r="J33" s="88">
        <f t="shared" si="15"/>
        <v>0</v>
      </c>
      <c r="K33" s="46">
        <f t="shared" si="15"/>
        <v>0</v>
      </c>
      <c r="L33" s="9">
        <f t="shared" si="15"/>
        <v>7.6923076923076925</v>
      </c>
      <c r="M33" s="7">
        <f t="shared" si="15"/>
        <v>7.6923076923076925</v>
      </c>
      <c r="N33" s="88">
        <f t="shared" si="15"/>
        <v>0</v>
      </c>
      <c r="O33" s="9">
        <f t="shared" si="15"/>
        <v>0</v>
      </c>
      <c r="P33" s="7">
        <f t="shared" si="15"/>
        <v>61.53846153846154</v>
      </c>
      <c r="Q33" s="157">
        <f t="shared" si="15"/>
        <v>0</v>
      </c>
      <c r="R33" s="9">
        <f t="shared" si="15"/>
        <v>0</v>
      </c>
      <c r="S33" s="9">
        <f t="shared" si="15"/>
        <v>0</v>
      </c>
      <c r="T33" s="47">
        <f t="shared" si="15"/>
        <v>0</v>
      </c>
      <c r="U33" s="173">
        <f t="shared" si="15"/>
        <v>0</v>
      </c>
      <c r="V33" s="24">
        <f t="shared" si="15"/>
        <v>0</v>
      </c>
    </row>
    <row r="34" spans="2:22" ht="13.5">
      <c r="B34" s="558" t="s">
        <v>75</v>
      </c>
      <c r="C34" s="6">
        <f t="shared" si="7"/>
        <v>100</v>
      </c>
      <c r="D34" s="25">
        <f aca="true" t="shared" si="16" ref="D34:V34">IF($C15&lt;&gt;0,D15/$C15*100,0)</f>
        <v>78.45303867403315</v>
      </c>
      <c r="E34" s="46">
        <f t="shared" si="16"/>
        <v>77.34806629834254</v>
      </c>
      <c r="F34" s="8">
        <f t="shared" si="16"/>
        <v>1.1049723756906076</v>
      </c>
      <c r="G34" s="46">
        <f t="shared" si="16"/>
        <v>0</v>
      </c>
      <c r="H34" s="8">
        <f t="shared" si="16"/>
        <v>0</v>
      </c>
      <c r="I34" s="46">
        <f t="shared" si="16"/>
        <v>0</v>
      </c>
      <c r="J34" s="88">
        <f t="shared" si="16"/>
        <v>0</v>
      </c>
      <c r="K34" s="46">
        <f t="shared" si="16"/>
        <v>2.6243093922651934</v>
      </c>
      <c r="L34" s="9">
        <f t="shared" si="16"/>
        <v>12.01657458563536</v>
      </c>
      <c r="M34" s="7">
        <f t="shared" si="16"/>
        <v>3.867403314917127</v>
      </c>
      <c r="N34" s="88">
        <f t="shared" si="16"/>
        <v>8.149171270718233</v>
      </c>
      <c r="O34" s="9">
        <f t="shared" si="16"/>
        <v>0</v>
      </c>
      <c r="P34" s="7">
        <f t="shared" si="16"/>
        <v>0.9668508287292817</v>
      </c>
      <c r="Q34" s="157">
        <f t="shared" si="16"/>
        <v>0.13812154696132595</v>
      </c>
      <c r="R34" s="9">
        <f t="shared" si="16"/>
        <v>0.2762430939226519</v>
      </c>
      <c r="S34" s="9">
        <f t="shared" si="16"/>
        <v>5.524861878453039</v>
      </c>
      <c r="T34" s="47">
        <f t="shared" si="16"/>
        <v>0</v>
      </c>
      <c r="U34" s="173">
        <f t="shared" si="16"/>
        <v>0</v>
      </c>
      <c r="V34" s="24">
        <f t="shared" si="16"/>
        <v>0</v>
      </c>
    </row>
    <row r="35" spans="2:22" ht="13.5">
      <c r="B35" s="558" t="s">
        <v>15</v>
      </c>
      <c r="C35" s="26">
        <f t="shared" si="7"/>
        <v>99.99999999999999</v>
      </c>
      <c r="D35" s="121">
        <f aca="true" t="shared" si="17" ref="D35:V35">IF($C16&lt;&gt;0,D16/$C16*100,0)</f>
        <v>28.440366972477065</v>
      </c>
      <c r="E35" s="122">
        <f t="shared" si="17"/>
        <v>18.34862385321101</v>
      </c>
      <c r="F35" s="123">
        <f t="shared" si="17"/>
        <v>10.091743119266056</v>
      </c>
      <c r="G35" s="122">
        <f t="shared" si="17"/>
        <v>0</v>
      </c>
      <c r="H35" s="123">
        <f t="shared" si="17"/>
        <v>0</v>
      </c>
      <c r="I35" s="122">
        <f t="shared" si="17"/>
        <v>0</v>
      </c>
      <c r="J35" s="124">
        <f t="shared" si="17"/>
        <v>0</v>
      </c>
      <c r="K35" s="122">
        <f t="shared" si="17"/>
        <v>41.284403669724774</v>
      </c>
      <c r="L35" s="125">
        <f t="shared" si="17"/>
        <v>0</v>
      </c>
      <c r="M35" s="126">
        <f t="shared" si="17"/>
        <v>0</v>
      </c>
      <c r="N35" s="124">
        <f t="shared" si="17"/>
        <v>0</v>
      </c>
      <c r="O35" s="125">
        <f t="shared" si="17"/>
        <v>0</v>
      </c>
      <c r="P35" s="126">
        <f t="shared" si="17"/>
        <v>24.770642201834864</v>
      </c>
      <c r="Q35" s="220">
        <f t="shared" si="17"/>
        <v>0.9174311926605505</v>
      </c>
      <c r="R35" s="125">
        <f t="shared" si="17"/>
        <v>0</v>
      </c>
      <c r="S35" s="125">
        <f t="shared" si="17"/>
        <v>4.587155963302752</v>
      </c>
      <c r="T35" s="127">
        <f t="shared" si="17"/>
        <v>0</v>
      </c>
      <c r="U35" s="175">
        <f t="shared" si="17"/>
        <v>0</v>
      </c>
      <c r="V35" s="128">
        <f t="shared" si="17"/>
        <v>0</v>
      </c>
    </row>
    <row r="36" spans="2:22" ht="13.5">
      <c r="B36" s="421" t="s">
        <v>16</v>
      </c>
      <c r="C36" s="6">
        <f t="shared" si="7"/>
        <v>100</v>
      </c>
      <c r="D36" s="25">
        <f aca="true" t="shared" si="18" ref="D36:V36">IF($C17&lt;&gt;0,D17/$C17*100,0)</f>
        <v>12.096774193548388</v>
      </c>
      <c r="E36" s="46">
        <f t="shared" si="18"/>
        <v>6.451612903225806</v>
      </c>
      <c r="F36" s="8">
        <f t="shared" si="18"/>
        <v>5.64516129032258</v>
      </c>
      <c r="G36" s="46">
        <f t="shared" si="18"/>
        <v>0</v>
      </c>
      <c r="H36" s="8">
        <f t="shared" si="18"/>
        <v>0</v>
      </c>
      <c r="I36" s="46">
        <f t="shared" si="18"/>
        <v>0</v>
      </c>
      <c r="J36" s="88">
        <f t="shared" si="18"/>
        <v>0</v>
      </c>
      <c r="K36" s="46">
        <f t="shared" si="18"/>
        <v>16.93548387096774</v>
      </c>
      <c r="L36" s="9">
        <f t="shared" si="18"/>
        <v>1.6129032258064515</v>
      </c>
      <c r="M36" s="7">
        <f t="shared" si="18"/>
        <v>1.6129032258064515</v>
      </c>
      <c r="N36" s="88">
        <f t="shared" si="18"/>
        <v>0</v>
      </c>
      <c r="O36" s="9">
        <f t="shared" si="18"/>
        <v>4.838709677419355</v>
      </c>
      <c r="P36" s="7">
        <f t="shared" si="18"/>
        <v>26.61290322580645</v>
      </c>
      <c r="Q36" s="157">
        <f t="shared" si="18"/>
        <v>0.8064516129032258</v>
      </c>
      <c r="R36" s="9">
        <f t="shared" si="18"/>
        <v>20.967741935483872</v>
      </c>
      <c r="S36" s="9">
        <f t="shared" si="18"/>
        <v>16.129032258064516</v>
      </c>
      <c r="T36" s="47">
        <f t="shared" si="18"/>
        <v>0</v>
      </c>
      <c r="U36" s="173">
        <f t="shared" si="18"/>
        <v>0</v>
      </c>
      <c r="V36" s="24">
        <f t="shared" si="18"/>
        <v>0</v>
      </c>
    </row>
    <row r="37" spans="2:22" ht="13.5">
      <c r="B37" s="558" t="s">
        <v>66</v>
      </c>
      <c r="C37" s="6">
        <f t="shared" si="7"/>
        <v>100</v>
      </c>
      <c r="D37" s="25">
        <f aca="true" t="shared" si="19" ref="D37:V37">IF($C18&lt;&gt;0,D18/$C18*100,0)</f>
        <v>14.423076923076922</v>
      </c>
      <c r="E37" s="46">
        <f t="shared" si="19"/>
        <v>7.6923076923076925</v>
      </c>
      <c r="F37" s="8">
        <f t="shared" si="19"/>
        <v>6.730769230769231</v>
      </c>
      <c r="G37" s="46">
        <f t="shared" si="19"/>
        <v>0</v>
      </c>
      <c r="H37" s="8">
        <f t="shared" si="19"/>
        <v>0</v>
      </c>
      <c r="I37" s="46">
        <f t="shared" si="19"/>
        <v>0</v>
      </c>
      <c r="J37" s="88">
        <f t="shared" si="19"/>
        <v>0</v>
      </c>
      <c r="K37" s="46">
        <f t="shared" si="19"/>
        <v>19.230769230769234</v>
      </c>
      <c r="L37" s="9">
        <f t="shared" si="19"/>
        <v>1.9230769230769231</v>
      </c>
      <c r="M37" s="7">
        <f t="shared" si="19"/>
        <v>1.9230769230769231</v>
      </c>
      <c r="N37" s="88">
        <f t="shared" si="19"/>
        <v>0</v>
      </c>
      <c r="O37" s="9">
        <f t="shared" si="19"/>
        <v>0</v>
      </c>
      <c r="P37" s="7">
        <f t="shared" si="19"/>
        <v>25</v>
      </c>
      <c r="Q37" s="157">
        <f t="shared" si="19"/>
        <v>0.9615384615384616</v>
      </c>
      <c r="R37" s="9">
        <f t="shared" si="19"/>
        <v>20.192307692307693</v>
      </c>
      <c r="S37" s="9">
        <f t="shared" si="19"/>
        <v>18.269230769230766</v>
      </c>
      <c r="T37" s="47">
        <f t="shared" si="19"/>
        <v>0</v>
      </c>
      <c r="U37" s="173">
        <f t="shared" si="19"/>
        <v>0</v>
      </c>
      <c r="V37" s="24">
        <f t="shared" si="19"/>
        <v>0</v>
      </c>
    </row>
    <row r="38" spans="2:22" ht="13.5">
      <c r="B38" s="558" t="s">
        <v>67</v>
      </c>
      <c r="C38" s="6">
        <f>D38+K38+L38+O38+P38+Q38+R38+S38+T38</f>
        <v>0</v>
      </c>
      <c r="D38" s="25">
        <f aca="true" t="shared" si="20" ref="D38:V38">IF($C19&lt;&gt;0,D19/$C19*100,0)</f>
        <v>0</v>
      </c>
      <c r="E38" s="46">
        <f t="shared" si="20"/>
        <v>0</v>
      </c>
      <c r="F38" s="8">
        <f t="shared" si="20"/>
        <v>0</v>
      </c>
      <c r="G38" s="46">
        <f t="shared" si="20"/>
        <v>0</v>
      </c>
      <c r="H38" s="8">
        <f t="shared" si="20"/>
        <v>0</v>
      </c>
      <c r="I38" s="46">
        <f t="shared" si="20"/>
        <v>0</v>
      </c>
      <c r="J38" s="88">
        <f t="shared" si="20"/>
        <v>0</v>
      </c>
      <c r="K38" s="46">
        <f t="shared" si="20"/>
        <v>0</v>
      </c>
      <c r="L38" s="9">
        <f t="shared" si="20"/>
        <v>0</v>
      </c>
      <c r="M38" s="7">
        <f t="shared" si="20"/>
        <v>0</v>
      </c>
      <c r="N38" s="88">
        <f t="shared" si="20"/>
        <v>0</v>
      </c>
      <c r="O38" s="9">
        <f t="shared" si="20"/>
        <v>0</v>
      </c>
      <c r="P38" s="7">
        <f t="shared" si="20"/>
        <v>0</v>
      </c>
      <c r="Q38" s="157">
        <f t="shared" si="20"/>
        <v>0</v>
      </c>
      <c r="R38" s="9">
        <f t="shared" si="20"/>
        <v>0</v>
      </c>
      <c r="S38" s="9">
        <f t="shared" si="20"/>
        <v>0</v>
      </c>
      <c r="T38" s="47">
        <f t="shared" si="20"/>
        <v>0</v>
      </c>
      <c r="U38" s="173">
        <f t="shared" si="20"/>
        <v>0</v>
      </c>
      <c r="V38" s="24">
        <f t="shared" si="20"/>
        <v>0</v>
      </c>
    </row>
    <row r="39" spans="2:22" ht="13.5">
      <c r="B39" s="558" t="s">
        <v>68</v>
      </c>
      <c r="C39" s="6">
        <f t="shared" si="7"/>
        <v>100</v>
      </c>
      <c r="D39" s="25">
        <f aca="true" t="shared" si="21" ref="D39:V39">IF($C20&lt;&gt;0,D20/$C20*100,0)</f>
        <v>0</v>
      </c>
      <c r="E39" s="46">
        <f t="shared" si="21"/>
        <v>0</v>
      </c>
      <c r="F39" s="8">
        <f t="shared" si="21"/>
        <v>0</v>
      </c>
      <c r="G39" s="46">
        <f t="shared" si="21"/>
        <v>0</v>
      </c>
      <c r="H39" s="8">
        <f t="shared" si="21"/>
        <v>0</v>
      </c>
      <c r="I39" s="46">
        <f t="shared" si="21"/>
        <v>0</v>
      </c>
      <c r="J39" s="88">
        <f t="shared" si="21"/>
        <v>0</v>
      </c>
      <c r="K39" s="46">
        <f t="shared" si="21"/>
        <v>0</v>
      </c>
      <c r="L39" s="9">
        <f t="shared" si="21"/>
        <v>0</v>
      </c>
      <c r="M39" s="7">
        <f t="shared" si="21"/>
        <v>0</v>
      </c>
      <c r="N39" s="88">
        <f t="shared" si="21"/>
        <v>0</v>
      </c>
      <c r="O39" s="9">
        <f t="shared" si="21"/>
        <v>100</v>
      </c>
      <c r="P39" s="7">
        <f t="shared" si="21"/>
        <v>0</v>
      </c>
      <c r="Q39" s="157">
        <f t="shared" si="21"/>
        <v>0</v>
      </c>
      <c r="R39" s="9">
        <f t="shared" si="21"/>
        <v>0</v>
      </c>
      <c r="S39" s="9">
        <f t="shared" si="21"/>
        <v>0</v>
      </c>
      <c r="T39" s="47">
        <f t="shared" si="21"/>
        <v>0</v>
      </c>
      <c r="U39" s="173">
        <f t="shared" si="21"/>
        <v>0</v>
      </c>
      <c r="V39" s="24">
        <f t="shared" si="21"/>
        <v>0</v>
      </c>
    </row>
    <row r="40" spans="2:22" ht="13.5">
      <c r="B40" s="558" t="s">
        <v>69</v>
      </c>
      <c r="C40" s="6">
        <f t="shared" si="7"/>
        <v>99.99999999999999</v>
      </c>
      <c r="D40" s="25">
        <f aca="true" t="shared" si="22" ref="D40:V40">IF($C21&lt;&gt;0,D21/$C21*100,0)</f>
        <v>0</v>
      </c>
      <c r="E40" s="46">
        <f t="shared" si="22"/>
        <v>0</v>
      </c>
      <c r="F40" s="8">
        <f t="shared" si="22"/>
        <v>0</v>
      </c>
      <c r="G40" s="46">
        <f t="shared" si="22"/>
        <v>0</v>
      </c>
      <c r="H40" s="8">
        <f t="shared" si="22"/>
        <v>0</v>
      </c>
      <c r="I40" s="46">
        <f t="shared" si="22"/>
        <v>0</v>
      </c>
      <c r="J40" s="88">
        <f t="shared" si="22"/>
        <v>0</v>
      </c>
      <c r="K40" s="46">
        <f t="shared" si="22"/>
        <v>0</v>
      </c>
      <c r="L40" s="9">
        <f t="shared" si="22"/>
        <v>0</v>
      </c>
      <c r="M40" s="7">
        <f t="shared" si="22"/>
        <v>0</v>
      </c>
      <c r="N40" s="88">
        <f t="shared" si="22"/>
        <v>0</v>
      </c>
      <c r="O40" s="9">
        <f t="shared" si="22"/>
        <v>33.33333333333333</v>
      </c>
      <c r="P40" s="7">
        <f t="shared" si="22"/>
        <v>66.66666666666666</v>
      </c>
      <c r="Q40" s="157">
        <f t="shared" si="22"/>
        <v>0</v>
      </c>
      <c r="R40" s="9">
        <f t="shared" si="22"/>
        <v>0</v>
      </c>
      <c r="S40" s="9">
        <f t="shared" si="22"/>
        <v>0</v>
      </c>
      <c r="T40" s="47">
        <f t="shared" si="22"/>
        <v>0</v>
      </c>
      <c r="U40" s="173">
        <f t="shared" si="22"/>
        <v>0</v>
      </c>
      <c r="V40" s="24">
        <f t="shared" si="22"/>
        <v>0</v>
      </c>
    </row>
    <row r="41" spans="2:22" ht="14.25" thickBot="1">
      <c r="B41" s="559" t="s">
        <v>71</v>
      </c>
      <c r="C41" s="48">
        <f t="shared" si="7"/>
        <v>100</v>
      </c>
      <c r="D41" s="28">
        <f aca="true" t="shared" si="23" ref="D41:V41">IF($C22&lt;&gt;0,D22/$C22*100,0)</f>
        <v>0</v>
      </c>
      <c r="E41" s="51">
        <f t="shared" si="23"/>
        <v>0</v>
      </c>
      <c r="F41" s="50">
        <f t="shared" si="23"/>
        <v>0</v>
      </c>
      <c r="G41" s="51">
        <f t="shared" si="23"/>
        <v>0</v>
      </c>
      <c r="H41" s="50">
        <f t="shared" si="23"/>
        <v>0</v>
      </c>
      <c r="I41" s="51">
        <f t="shared" si="23"/>
        <v>0</v>
      </c>
      <c r="J41" s="90">
        <f t="shared" si="23"/>
        <v>0</v>
      </c>
      <c r="K41" s="51">
        <f t="shared" si="23"/>
        <v>6.25</v>
      </c>
      <c r="L41" s="10">
        <f t="shared" si="23"/>
        <v>0</v>
      </c>
      <c r="M41" s="49">
        <f t="shared" si="23"/>
        <v>0</v>
      </c>
      <c r="N41" s="90">
        <f t="shared" si="23"/>
        <v>0</v>
      </c>
      <c r="O41" s="10">
        <f t="shared" si="23"/>
        <v>25</v>
      </c>
      <c r="P41" s="49">
        <f t="shared" si="23"/>
        <v>31.25</v>
      </c>
      <c r="Q41" s="158">
        <f t="shared" si="23"/>
        <v>0</v>
      </c>
      <c r="R41" s="10">
        <f t="shared" si="23"/>
        <v>31.25</v>
      </c>
      <c r="S41" s="10">
        <f t="shared" si="23"/>
        <v>6.25</v>
      </c>
      <c r="T41" s="91">
        <f t="shared" si="23"/>
        <v>0</v>
      </c>
      <c r="U41" s="174">
        <f t="shared" si="23"/>
        <v>0</v>
      </c>
      <c r="V41" s="27">
        <f t="shared" si="23"/>
        <v>0</v>
      </c>
    </row>
    <row r="43" spans="2:3" ht="13.5">
      <c r="B43" s="154" t="s">
        <v>48</v>
      </c>
      <c r="C43" s="12" t="s">
        <v>47</v>
      </c>
    </row>
    <row r="44" spans="2:3" ht="13.5">
      <c r="B44" s="154" t="s">
        <v>49</v>
      </c>
      <c r="C44" s="12" t="s">
        <v>50</v>
      </c>
    </row>
  </sheetData>
  <sheetProtection/>
  <mergeCells count="24">
    <mergeCell ref="U3:V3"/>
    <mergeCell ref="U4:V4"/>
    <mergeCell ref="R4:R5"/>
    <mergeCell ref="S4:S5"/>
    <mergeCell ref="T4:T5"/>
    <mergeCell ref="J4:J5"/>
    <mergeCell ref="M4:M5"/>
    <mergeCell ref="K4:K5"/>
    <mergeCell ref="L4:L5"/>
    <mergeCell ref="D4:D5"/>
    <mergeCell ref="E4:E5"/>
    <mergeCell ref="F4:F5"/>
    <mergeCell ref="H4:H5"/>
    <mergeCell ref="I4:I5"/>
    <mergeCell ref="P3:Q3"/>
    <mergeCell ref="P4:P5"/>
    <mergeCell ref="Q4:Q5"/>
    <mergeCell ref="N4:N5"/>
    <mergeCell ref="O4:O5"/>
    <mergeCell ref="B3:B5"/>
    <mergeCell ref="C3:C4"/>
    <mergeCell ref="D3:J3"/>
    <mergeCell ref="M3:N3"/>
    <mergeCell ref="G4:G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V29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7" sqref="E7"/>
    </sheetView>
  </sheetViews>
  <sheetFormatPr defaultColWidth="7.125" defaultRowHeight="13.5"/>
  <cols>
    <col min="1" max="1" width="3.75390625" style="500" customWidth="1"/>
    <col min="2" max="2" width="11.125" style="500" customWidth="1"/>
    <col min="3" max="3" width="11.25390625" style="500" customWidth="1"/>
    <col min="4" max="4" width="9.375" style="500" customWidth="1"/>
    <col min="5" max="10" width="7.50390625" style="500" customWidth="1"/>
    <col min="11" max="11" width="8.75390625" style="500" customWidth="1"/>
    <col min="12" max="12" width="8.625" style="500" customWidth="1"/>
    <col min="13" max="14" width="7.375" style="500" customWidth="1"/>
    <col min="15" max="15" width="8.25390625" style="500" customWidth="1"/>
    <col min="16" max="17" width="7.50390625" style="500" customWidth="1"/>
    <col min="18" max="18" width="7.625" style="500" customWidth="1"/>
    <col min="19" max="19" width="7.50390625" style="500" customWidth="1"/>
    <col min="20" max="20" width="6.25390625" style="500" customWidth="1"/>
    <col min="21" max="22" width="7.50390625" style="500" customWidth="1"/>
    <col min="23" max="247" width="9.00390625" style="500" customWidth="1"/>
    <col min="248" max="248" width="12.50390625" style="500" customWidth="1"/>
    <col min="249" max="249" width="11.125" style="500" bestFit="1" customWidth="1"/>
    <col min="250" max="250" width="9.00390625" style="500" customWidth="1"/>
    <col min="251" max="251" width="7.50390625" style="500" customWidth="1"/>
    <col min="252" max="16384" width="7.125" style="500" customWidth="1"/>
  </cols>
  <sheetData>
    <row r="1" ht="17.25">
      <c r="B1" s="499" t="s">
        <v>45</v>
      </c>
    </row>
    <row r="2" spans="2:22" ht="18" thickBot="1">
      <c r="B2" s="499"/>
      <c r="U2" s="501"/>
      <c r="V2" s="502" t="str">
        <f>'国・公・私立計【男女】'!V2</f>
        <v>平成31年３月卒業</v>
      </c>
    </row>
    <row r="3" spans="2:22" s="230" customFormat="1" ht="34.5" customHeight="1">
      <c r="B3" s="561" t="s">
        <v>0</v>
      </c>
      <c r="C3" s="564" t="s">
        <v>1</v>
      </c>
      <c r="D3" s="566" t="s">
        <v>2</v>
      </c>
      <c r="E3" s="567"/>
      <c r="F3" s="567"/>
      <c r="G3" s="567"/>
      <c r="H3" s="567"/>
      <c r="I3" s="567"/>
      <c r="J3" s="568"/>
      <c r="K3" s="233" t="s">
        <v>18</v>
      </c>
      <c r="L3" s="234" t="s">
        <v>19</v>
      </c>
      <c r="M3" s="569" t="s">
        <v>3</v>
      </c>
      <c r="N3" s="570"/>
      <c r="O3" s="233" t="s">
        <v>20</v>
      </c>
      <c r="P3" s="585" t="s">
        <v>46</v>
      </c>
      <c r="Q3" s="566"/>
      <c r="R3" s="233" t="s">
        <v>21</v>
      </c>
      <c r="S3" s="233" t="s">
        <v>22</v>
      </c>
      <c r="T3" s="235" t="s">
        <v>23</v>
      </c>
      <c r="U3" s="569" t="s">
        <v>25</v>
      </c>
      <c r="V3" s="590"/>
    </row>
    <row r="4" spans="2:22" s="230" customFormat="1" ht="32.25" customHeight="1">
      <c r="B4" s="562"/>
      <c r="C4" s="565"/>
      <c r="D4" s="605" t="s">
        <v>4</v>
      </c>
      <c r="E4" s="607" t="s">
        <v>5</v>
      </c>
      <c r="F4" s="603" t="s">
        <v>52</v>
      </c>
      <c r="G4" s="603" t="s">
        <v>53</v>
      </c>
      <c r="H4" s="603" t="s">
        <v>54</v>
      </c>
      <c r="I4" s="603" t="s">
        <v>55</v>
      </c>
      <c r="J4" s="597" t="s">
        <v>56</v>
      </c>
      <c r="K4" s="579" t="s">
        <v>57</v>
      </c>
      <c r="L4" s="599" t="s">
        <v>4</v>
      </c>
      <c r="M4" s="601" t="s">
        <v>58</v>
      </c>
      <c r="N4" s="597" t="s">
        <v>6</v>
      </c>
      <c r="O4" s="579" t="s">
        <v>59</v>
      </c>
      <c r="P4" s="586" t="s">
        <v>60</v>
      </c>
      <c r="Q4" s="588" t="s">
        <v>61</v>
      </c>
      <c r="R4" s="579" t="s">
        <v>62</v>
      </c>
      <c r="S4" s="593" t="s">
        <v>7</v>
      </c>
      <c r="T4" s="595" t="s">
        <v>24</v>
      </c>
      <c r="U4" s="591" t="s">
        <v>51</v>
      </c>
      <c r="V4" s="592"/>
    </row>
    <row r="5" spans="2:22" s="230" customFormat="1" ht="69.75" customHeight="1" thickBot="1">
      <c r="B5" s="563"/>
      <c r="C5" s="237" t="s">
        <v>8</v>
      </c>
      <c r="D5" s="606"/>
      <c r="E5" s="608"/>
      <c r="F5" s="604"/>
      <c r="G5" s="604"/>
      <c r="H5" s="604"/>
      <c r="I5" s="604"/>
      <c r="J5" s="598"/>
      <c r="K5" s="580"/>
      <c r="L5" s="600"/>
      <c r="M5" s="602"/>
      <c r="N5" s="598"/>
      <c r="O5" s="580"/>
      <c r="P5" s="587"/>
      <c r="Q5" s="589"/>
      <c r="R5" s="580"/>
      <c r="S5" s="594"/>
      <c r="T5" s="596"/>
      <c r="U5" s="346" t="s">
        <v>63</v>
      </c>
      <c r="V5" s="336" t="s">
        <v>64</v>
      </c>
    </row>
    <row r="6" spans="2:22" s="519" customFormat="1" ht="13.5" customHeight="1">
      <c r="B6" s="503" t="s">
        <v>26</v>
      </c>
      <c r="C6" s="504"/>
      <c r="D6" s="505"/>
      <c r="E6" s="506"/>
      <c r="F6" s="507"/>
      <c r="G6" s="507"/>
      <c r="H6" s="507"/>
      <c r="I6" s="507"/>
      <c r="J6" s="508"/>
      <c r="K6" s="509"/>
      <c r="L6" s="510"/>
      <c r="M6" s="511"/>
      <c r="N6" s="508"/>
      <c r="O6" s="512"/>
      <c r="P6" s="513"/>
      <c r="Q6" s="514"/>
      <c r="R6" s="509"/>
      <c r="S6" s="515"/>
      <c r="T6" s="516"/>
      <c r="U6" s="517"/>
      <c r="V6" s="518"/>
    </row>
    <row r="7" spans="2:22" s="519" customFormat="1" ht="13.5" customHeight="1">
      <c r="B7" s="520" t="s">
        <v>27</v>
      </c>
      <c r="C7" s="521">
        <f>D7+K7+L7+O7+P7+Q7+R7+S7+T7</f>
        <v>198</v>
      </c>
      <c r="D7" s="522">
        <f>SUM(E7:J7)</f>
        <v>90</v>
      </c>
      <c r="E7" s="523">
        <f>'国・私立【男】'!E7+'国・私立【女】'!E7</f>
        <v>90</v>
      </c>
      <c r="F7" s="524">
        <f>'国・私立【男】'!F7+'国・私立【女】'!F7</f>
        <v>0</v>
      </c>
      <c r="G7" s="524">
        <f>'国・私立【男】'!G7+'国・私立【女】'!G7</f>
        <v>0</v>
      </c>
      <c r="H7" s="524">
        <f>'国・私立【男】'!H7+'国・私立【女】'!H7</f>
        <v>0</v>
      </c>
      <c r="I7" s="524">
        <f>'国・私立【男】'!I7+'国・私立【女】'!I7</f>
        <v>0</v>
      </c>
      <c r="J7" s="525">
        <f>'国・私立【男】'!J7+'国・私立【女】'!J7</f>
        <v>0</v>
      </c>
      <c r="K7" s="526">
        <f>'国・私立【男】'!K7+'国・私立【女】'!K7</f>
        <v>0</v>
      </c>
      <c r="L7" s="526">
        <f>'国・私立【男】'!L7+'国・私立【女】'!L7</f>
        <v>0</v>
      </c>
      <c r="M7" s="527">
        <f>'国・私立【男】'!M7+'国・私立【女】'!M7</f>
        <v>0</v>
      </c>
      <c r="N7" s="525">
        <f>'国・私立【男】'!N7+'国・私立【女】'!N7</f>
        <v>0</v>
      </c>
      <c r="O7" s="526">
        <f>'国・私立【男】'!O7+'国・私立【女】'!O7</f>
        <v>0</v>
      </c>
      <c r="P7" s="528">
        <f>'国・私立【男】'!P7+'国・私立【女】'!P7</f>
        <v>0</v>
      </c>
      <c r="Q7" s="522">
        <f>'国・私立【男】'!Q7+'国・私立【女】'!Q7</f>
        <v>0</v>
      </c>
      <c r="R7" s="526">
        <f>'国・私立【男】'!R7+'国・私立【女】'!R7</f>
        <v>0</v>
      </c>
      <c r="S7" s="526">
        <f>'国・私立【男】'!S7+'国・私立【女】'!S7</f>
        <v>108</v>
      </c>
      <c r="T7" s="529">
        <f>'国・私立【男】'!T7+'国・私立【女】'!T7</f>
        <v>0</v>
      </c>
      <c r="U7" s="530">
        <f>'国・私立【男】'!U7+'国・私立【女】'!U7</f>
        <v>1</v>
      </c>
      <c r="V7" s="531">
        <f>'国・私立【男】'!V7+'国・私立【女】'!V7</f>
        <v>0</v>
      </c>
    </row>
    <row r="8" spans="2:22" s="519" customFormat="1" ht="13.5" customHeight="1">
      <c r="B8" s="520"/>
      <c r="C8" s="521"/>
      <c r="D8" s="522"/>
      <c r="E8" s="523"/>
      <c r="F8" s="524"/>
      <c r="G8" s="524"/>
      <c r="H8" s="524"/>
      <c r="I8" s="524"/>
      <c r="J8" s="525"/>
      <c r="K8" s="526"/>
      <c r="L8" s="526"/>
      <c r="M8" s="527"/>
      <c r="N8" s="525"/>
      <c r="O8" s="526"/>
      <c r="P8" s="528"/>
      <c r="Q8" s="522"/>
      <c r="R8" s="526"/>
      <c r="S8" s="526"/>
      <c r="T8" s="529"/>
      <c r="U8" s="530"/>
      <c r="V8" s="531"/>
    </row>
    <row r="9" spans="2:22" s="519" customFormat="1" ht="13.5" customHeight="1">
      <c r="B9" s="520" t="s">
        <v>28</v>
      </c>
      <c r="C9" s="521">
        <f>SUM(C10:C15)</f>
        <v>10285</v>
      </c>
      <c r="D9" s="522">
        <f aca="true" t="shared" si="0" ref="D9:T9">SUM(D10:D15)</f>
        <v>7604</v>
      </c>
      <c r="E9" s="528">
        <f t="shared" si="0"/>
        <v>7067</v>
      </c>
      <c r="F9" s="524">
        <f t="shared" si="0"/>
        <v>436</v>
      </c>
      <c r="G9" s="524">
        <f t="shared" si="0"/>
        <v>1</v>
      </c>
      <c r="H9" s="524">
        <f t="shared" si="0"/>
        <v>1</v>
      </c>
      <c r="I9" s="524">
        <f t="shared" si="0"/>
        <v>99</v>
      </c>
      <c r="J9" s="525">
        <f t="shared" si="0"/>
        <v>0</v>
      </c>
      <c r="K9" s="526">
        <f t="shared" si="0"/>
        <v>902</v>
      </c>
      <c r="L9" s="526">
        <f t="shared" si="0"/>
        <v>663</v>
      </c>
      <c r="M9" s="527">
        <f t="shared" si="0"/>
        <v>177</v>
      </c>
      <c r="N9" s="525">
        <f t="shared" si="0"/>
        <v>486</v>
      </c>
      <c r="O9" s="526">
        <f t="shared" si="0"/>
        <v>25</v>
      </c>
      <c r="P9" s="528">
        <f t="shared" si="0"/>
        <v>519</v>
      </c>
      <c r="Q9" s="522">
        <f>SUM(Q10:Q15)</f>
        <v>3</v>
      </c>
      <c r="R9" s="526">
        <f t="shared" si="0"/>
        <v>47</v>
      </c>
      <c r="S9" s="526">
        <f t="shared" si="0"/>
        <v>520</v>
      </c>
      <c r="T9" s="529">
        <f t="shared" si="0"/>
        <v>2</v>
      </c>
      <c r="U9" s="530">
        <f>SUM(U10:U15)</f>
        <v>0</v>
      </c>
      <c r="V9" s="531">
        <f>SUM(V10:V15)</f>
        <v>0</v>
      </c>
    </row>
    <row r="10" spans="2:22" s="519" customFormat="1" ht="13.5" customHeight="1">
      <c r="B10" s="560" t="s">
        <v>66</v>
      </c>
      <c r="C10" s="521">
        <f aca="true" t="shared" si="1" ref="C10:C15">D10+K10+L10+O10+P10+Q10+R10+S10+T10</f>
        <v>9345</v>
      </c>
      <c r="D10" s="522">
        <f aca="true" t="shared" si="2" ref="D10:D15">SUM(E10:J10)</f>
        <v>7155</v>
      </c>
      <c r="E10" s="528">
        <f>'国・私立【男】'!E10+'国・私立【女】'!E10</f>
        <v>6778</v>
      </c>
      <c r="F10" s="524">
        <f>'国・私立【男】'!F10+'国・私立【女】'!F10</f>
        <v>363</v>
      </c>
      <c r="G10" s="524">
        <f>'国・私立【男】'!G10+'国・私立【女】'!G10</f>
        <v>1</v>
      </c>
      <c r="H10" s="524">
        <f>'国・私立【男】'!H10+'国・私立【女】'!H10</f>
        <v>0</v>
      </c>
      <c r="I10" s="524">
        <f>'国・私立【男】'!I10+'国・私立【女】'!I10</f>
        <v>13</v>
      </c>
      <c r="J10" s="525">
        <f>'国・私立【男】'!J10+'国・私立【女】'!J10</f>
        <v>0</v>
      </c>
      <c r="K10" s="526">
        <f>'国・私立【男】'!K10+'国・私立【女】'!K10</f>
        <v>700</v>
      </c>
      <c r="L10" s="526">
        <f aca="true" t="shared" si="3" ref="L10:L15">SUM(M10:N10)</f>
        <v>658</v>
      </c>
      <c r="M10" s="527">
        <f>'国・私立【男】'!M10+'国・私立【女】'!M10</f>
        <v>177</v>
      </c>
      <c r="N10" s="525">
        <f>'国・私立【男】'!N10+'国・私立【女】'!N10</f>
        <v>481</v>
      </c>
      <c r="O10" s="526">
        <f>'国・私立【男】'!O10+'国・私立【女】'!O10</f>
        <v>20</v>
      </c>
      <c r="P10" s="528">
        <f>'国・私立【男】'!P10+'国・私立【女】'!P10</f>
        <v>335</v>
      </c>
      <c r="Q10" s="522">
        <f>'国・私立【男】'!Q10+'国・私立【女】'!Q10</f>
        <v>0</v>
      </c>
      <c r="R10" s="526">
        <f>'国・私立【男】'!R10+'国・私立【女】'!R10</f>
        <v>36</v>
      </c>
      <c r="S10" s="526">
        <f>'国・私立【男】'!S10+'国・私立【女】'!S10</f>
        <v>439</v>
      </c>
      <c r="T10" s="529">
        <f>'国・私立【男】'!T10+'国・私立【女】'!T10</f>
        <v>2</v>
      </c>
      <c r="U10" s="530">
        <f>'国・私立【男】'!U10+'国・私立【女】'!U10</f>
        <v>0</v>
      </c>
      <c r="V10" s="531">
        <f>'国・私立【男】'!V10+'国・私立【女】'!V10</f>
        <v>0</v>
      </c>
    </row>
    <row r="11" spans="2:22" s="519" customFormat="1" ht="13.5" customHeight="1">
      <c r="B11" s="560" t="s">
        <v>69</v>
      </c>
      <c r="C11" s="521">
        <f t="shared" si="1"/>
        <v>112</v>
      </c>
      <c r="D11" s="522">
        <f t="shared" si="2"/>
        <v>50</v>
      </c>
      <c r="E11" s="528">
        <f>'国・私立【男】'!E11+'国・私立【女】'!E11</f>
        <v>24</v>
      </c>
      <c r="F11" s="524">
        <f>'国・私立【男】'!F11+'国・私立【女】'!F11</f>
        <v>26</v>
      </c>
      <c r="G11" s="524">
        <f>'国・私立【男】'!G11+'国・私立【女】'!G11</f>
        <v>0</v>
      </c>
      <c r="H11" s="524">
        <f>'国・私立【男】'!H11+'国・私立【女】'!H11</f>
        <v>0</v>
      </c>
      <c r="I11" s="524">
        <f>'国・私立【男】'!I11+'国・私立【女】'!I11</f>
        <v>0</v>
      </c>
      <c r="J11" s="525">
        <f>'国・私立【男】'!J11+'国・私立【女】'!J11</f>
        <v>0</v>
      </c>
      <c r="K11" s="526">
        <f>'国・私立【男】'!K11+'国・私立【女】'!K11</f>
        <v>21</v>
      </c>
      <c r="L11" s="526">
        <f t="shared" si="3"/>
        <v>0</v>
      </c>
      <c r="M11" s="527">
        <f>'国・私立【男】'!M11+'国・私立【女】'!M11</f>
        <v>0</v>
      </c>
      <c r="N11" s="525">
        <f>'国・私立【男】'!N11+'国・私立【女】'!N11</f>
        <v>0</v>
      </c>
      <c r="O11" s="526">
        <f>'国・私立【男】'!O11+'国・私立【女】'!O11</f>
        <v>1</v>
      </c>
      <c r="P11" s="528">
        <f>'国・私立【男】'!P11+'国・私立【女】'!P11</f>
        <v>34</v>
      </c>
      <c r="Q11" s="522">
        <f>'国・私立【男】'!Q11+'国・私立【女】'!Q11</f>
        <v>0</v>
      </c>
      <c r="R11" s="526">
        <f>'国・私立【男】'!R11+'国・私立【女】'!R11</f>
        <v>1</v>
      </c>
      <c r="S11" s="526">
        <f>'国・私立【男】'!S11+'国・私立【女】'!S11</f>
        <v>5</v>
      </c>
      <c r="T11" s="529">
        <f>'国・私立【男】'!T11+'国・私立【女】'!T11</f>
        <v>0</v>
      </c>
      <c r="U11" s="530">
        <f>'国・私立【男】'!U11+'国・私立【女】'!U11</f>
        <v>0</v>
      </c>
      <c r="V11" s="531">
        <f>'国・私立【男】'!V11+'国・私立【女】'!V11</f>
        <v>0</v>
      </c>
    </row>
    <row r="12" spans="2:22" s="519" customFormat="1" ht="13.5" customHeight="1">
      <c r="B12" s="560" t="s">
        <v>72</v>
      </c>
      <c r="C12" s="521">
        <f t="shared" si="1"/>
        <v>93</v>
      </c>
      <c r="D12" s="522">
        <f t="shared" si="2"/>
        <v>86</v>
      </c>
      <c r="E12" s="528">
        <f>'国・私立【男】'!E12+'国・私立【女】'!E12</f>
        <v>0</v>
      </c>
      <c r="F12" s="524">
        <f>'国・私立【男】'!F12+'国・私立【女】'!F12</f>
        <v>0</v>
      </c>
      <c r="G12" s="524">
        <f>'国・私立【男】'!G12+'国・私立【女】'!G12</f>
        <v>0</v>
      </c>
      <c r="H12" s="524">
        <f>'国・私立【男】'!H12+'国・私立【女】'!H12</f>
        <v>1</v>
      </c>
      <c r="I12" s="524">
        <f>'国・私立【男】'!I12+'国・私立【女】'!I12</f>
        <v>85</v>
      </c>
      <c r="J12" s="525">
        <f>'国・私立【男】'!J12+'国・私立【女】'!J12</f>
        <v>0</v>
      </c>
      <c r="K12" s="526">
        <f>'国・私立【男】'!K12+'国・私立【女】'!K12</f>
        <v>2</v>
      </c>
      <c r="L12" s="526">
        <f t="shared" si="3"/>
        <v>0</v>
      </c>
      <c r="M12" s="527">
        <f>'国・私立【男】'!M12+'国・私立【女】'!M12</f>
        <v>0</v>
      </c>
      <c r="N12" s="525">
        <f>'国・私立【男】'!N12+'国・私立【女】'!N12</f>
        <v>0</v>
      </c>
      <c r="O12" s="526">
        <f>'国・私立【男】'!O12+'国・私立【女】'!O12</f>
        <v>0</v>
      </c>
      <c r="P12" s="528">
        <f>'国・私立【男】'!P12+'国・私立【女】'!P12</f>
        <v>1</v>
      </c>
      <c r="Q12" s="522">
        <f>'国・私立【男】'!Q12+'国・私立【女】'!Q12</f>
        <v>0</v>
      </c>
      <c r="R12" s="526">
        <f>'国・私立【男】'!R12+'国・私立【女】'!R12</f>
        <v>0</v>
      </c>
      <c r="S12" s="526">
        <f>'国・私立【男】'!S12+'国・私立【女】'!S12</f>
        <v>4</v>
      </c>
      <c r="T12" s="529">
        <f>'国・私立【男】'!T12+'国・私立【女】'!T12</f>
        <v>0</v>
      </c>
      <c r="U12" s="530">
        <f>'国・私立【男】'!U12+'国・私立【女】'!U12</f>
        <v>0</v>
      </c>
      <c r="V12" s="531">
        <f>'国・私立【男】'!V12+'国・私立【女】'!V12</f>
        <v>0</v>
      </c>
    </row>
    <row r="13" spans="2:22" s="519" customFormat="1" ht="13.5" customHeight="1">
      <c r="B13" s="560" t="s">
        <v>74</v>
      </c>
      <c r="C13" s="521">
        <f t="shared" si="1"/>
        <v>0</v>
      </c>
      <c r="D13" s="522">
        <f t="shared" si="2"/>
        <v>0</v>
      </c>
      <c r="E13" s="528">
        <f>'国・私立【男】'!E13+'国・私立【女】'!E13</f>
        <v>0</v>
      </c>
      <c r="F13" s="524">
        <f>'国・私立【男】'!F13+'国・私立【女】'!F13</f>
        <v>0</v>
      </c>
      <c r="G13" s="524">
        <f>'国・私立【男】'!G13+'国・私立【女】'!G13</f>
        <v>0</v>
      </c>
      <c r="H13" s="524">
        <f>'国・私立【男】'!H13+'国・私立【女】'!H13</f>
        <v>0</v>
      </c>
      <c r="I13" s="524">
        <f>'国・私立【男】'!I13+'国・私立【女】'!I13</f>
        <v>0</v>
      </c>
      <c r="J13" s="525">
        <f>'国・私立【男】'!J13+'国・私立【女】'!J13</f>
        <v>0</v>
      </c>
      <c r="K13" s="526">
        <f>'国・私立【男】'!K13+'国・私立【女】'!K13</f>
        <v>0</v>
      </c>
      <c r="L13" s="526">
        <f t="shared" si="3"/>
        <v>0</v>
      </c>
      <c r="M13" s="527">
        <f>'国・私立【男】'!M13+'国・私立【女】'!M13</f>
        <v>0</v>
      </c>
      <c r="N13" s="525">
        <f>'国・私立【男】'!N13+'国・私立【女】'!N13</f>
        <v>0</v>
      </c>
      <c r="O13" s="526">
        <f>'国・私立【男】'!O13+'国・私立【女】'!O13</f>
        <v>0</v>
      </c>
      <c r="P13" s="528">
        <f>'国・私立【男】'!P13+'国・私立【女】'!P13</f>
        <v>0</v>
      </c>
      <c r="Q13" s="522">
        <f>'国・私立【男】'!Q13+'国・私立【女】'!Q13</f>
        <v>0</v>
      </c>
      <c r="R13" s="526">
        <f>'国・私立【男】'!R13+'国・私立【女】'!R13</f>
        <v>0</v>
      </c>
      <c r="S13" s="526">
        <f>'国・私立【男】'!S13+'国・私立【女】'!S13</f>
        <v>0</v>
      </c>
      <c r="T13" s="529">
        <f>'国・私立【男】'!T13+'国・私立【女】'!T13</f>
        <v>0</v>
      </c>
      <c r="U13" s="530">
        <f>'国・私立【男】'!U13+'国・私立【女】'!U13</f>
        <v>0</v>
      </c>
      <c r="V13" s="531">
        <f>'国・私立【男】'!V13+'国・私立【女】'!V13</f>
        <v>0</v>
      </c>
    </row>
    <row r="14" spans="2:22" s="519" customFormat="1" ht="13.5" customHeight="1">
      <c r="B14" s="560" t="s">
        <v>75</v>
      </c>
      <c r="C14" s="531">
        <f t="shared" si="1"/>
        <v>308</v>
      </c>
      <c r="D14" s="522">
        <f t="shared" si="2"/>
        <v>207</v>
      </c>
      <c r="E14" s="528">
        <f>'国・私立【男】'!E14+'国・私立【女】'!E14</f>
        <v>184</v>
      </c>
      <c r="F14" s="524">
        <f>'国・私立【男】'!F14+'国・私立【女】'!F14</f>
        <v>22</v>
      </c>
      <c r="G14" s="524">
        <f>'国・私立【男】'!G14+'国・私立【女】'!G14</f>
        <v>0</v>
      </c>
      <c r="H14" s="524">
        <f>'国・私立【男】'!H14+'国・私立【女】'!H14</f>
        <v>0</v>
      </c>
      <c r="I14" s="524">
        <f>'国・私立【男】'!I14+'国・私立【女】'!I14</f>
        <v>1</v>
      </c>
      <c r="J14" s="525">
        <f>'国・私立【男】'!J14+'国・私立【女】'!J14</f>
        <v>0</v>
      </c>
      <c r="K14" s="526">
        <f>'国・私立【男】'!K14+'国・私立【女】'!K14</f>
        <v>39</v>
      </c>
      <c r="L14" s="526">
        <f t="shared" si="3"/>
        <v>5</v>
      </c>
      <c r="M14" s="527">
        <f>'国・私立【男】'!M14+'国・私立【女】'!M14</f>
        <v>0</v>
      </c>
      <c r="N14" s="525">
        <f>'国・私立【男】'!N14+'国・私立【女】'!N14</f>
        <v>5</v>
      </c>
      <c r="O14" s="526">
        <f>'国・私立【男】'!O14+'国・私立【女】'!O14</f>
        <v>0</v>
      </c>
      <c r="P14" s="528">
        <f>'国・私立【男】'!P14+'国・私立【女】'!P14</f>
        <v>27</v>
      </c>
      <c r="Q14" s="522">
        <f>'国・私立【男】'!Q14+'国・私立【女】'!Q14</f>
        <v>0</v>
      </c>
      <c r="R14" s="526">
        <f>'国・私立【男】'!R14+'国・私立【女】'!R14</f>
        <v>0</v>
      </c>
      <c r="S14" s="526">
        <f>'国・私立【男】'!S14+'国・私立【女】'!S14</f>
        <v>30</v>
      </c>
      <c r="T14" s="529">
        <f>'国・私立【男】'!T14+'国・私立【女】'!T14</f>
        <v>0</v>
      </c>
      <c r="U14" s="530">
        <f>'国・私立【男】'!U14+'国・私立【女】'!U14</f>
        <v>0</v>
      </c>
      <c r="V14" s="531">
        <f>'国・私立【男】'!V14+'国・私立【女】'!V14</f>
        <v>0</v>
      </c>
    </row>
    <row r="15" spans="2:22" s="519" customFormat="1" ht="13.5" customHeight="1" thickBot="1">
      <c r="B15" s="559" t="s">
        <v>15</v>
      </c>
      <c r="C15" s="532">
        <f t="shared" si="1"/>
        <v>427</v>
      </c>
      <c r="D15" s="533">
        <f t="shared" si="2"/>
        <v>106</v>
      </c>
      <c r="E15" s="534">
        <f>'国・私立【男】'!E15+'国・私立【女】'!E15</f>
        <v>81</v>
      </c>
      <c r="F15" s="535">
        <f>'国・私立【男】'!F15+'国・私立【女】'!F15</f>
        <v>25</v>
      </c>
      <c r="G15" s="535">
        <f>'国・私立【男】'!G15+'国・私立【女】'!G15</f>
        <v>0</v>
      </c>
      <c r="H15" s="535">
        <f>'国・私立【男】'!H15+'国・私立【女】'!H15</f>
        <v>0</v>
      </c>
      <c r="I15" s="535">
        <f>'国・私立【男】'!I15+'国・私立【女】'!I15</f>
        <v>0</v>
      </c>
      <c r="J15" s="536">
        <f>'国・私立【男】'!J15+'国・私立【女】'!J15</f>
        <v>0</v>
      </c>
      <c r="K15" s="537">
        <f>'国・私立【男】'!K15+'国・私立【女】'!K15</f>
        <v>140</v>
      </c>
      <c r="L15" s="537">
        <f t="shared" si="3"/>
        <v>0</v>
      </c>
      <c r="M15" s="534">
        <f>'国・私立【男】'!M15+'国・私立【女】'!M15</f>
        <v>0</v>
      </c>
      <c r="N15" s="536">
        <f>'国・私立【男】'!N15+'国・私立【女】'!N15</f>
        <v>0</v>
      </c>
      <c r="O15" s="537">
        <f>'国・私立【男】'!O15+'国・私立【女】'!O15</f>
        <v>4</v>
      </c>
      <c r="P15" s="538">
        <f>'国・私立【男】'!P15+'国・私立【女】'!P15</f>
        <v>122</v>
      </c>
      <c r="Q15" s="533">
        <f>'国・私立【男】'!Q15+'国・私立【女】'!Q15</f>
        <v>3</v>
      </c>
      <c r="R15" s="537">
        <f>'国・私立【男】'!R15+'国・私立【女】'!R15</f>
        <v>10</v>
      </c>
      <c r="S15" s="537">
        <f>'国・私立【男】'!S15+'国・私立【女】'!S15</f>
        <v>42</v>
      </c>
      <c r="T15" s="539">
        <f>'国・私立【男】'!T15+'国・私立【女】'!T15</f>
        <v>0</v>
      </c>
      <c r="U15" s="540">
        <f>'国・私立【男】'!U15+'国・私立【女】'!U15</f>
        <v>0</v>
      </c>
      <c r="V15" s="532">
        <f>'国・私立【男】'!V15+'国・私立【女】'!V15</f>
        <v>0</v>
      </c>
    </row>
    <row r="16" spans="2:22" ht="13.5">
      <c r="B16" s="541"/>
      <c r="V16" s="541"/>
    </row>
    <row r="17" ht="14.25" thickBot="1">
      <c r="B17" s="542" t="s">
        <v>17</v>
      </c>
    </row>
    <row r="18" spans="2:22" ht="13.5">
      <c r="B18" s="543" t="s">
        <v>26</v>
      </c>
      <c r="C18" s="544"/>
      <c r="D18" s="545"/>
      <c r="E18" s="546"/>
      <c r="F18" s="547"/>
      <c r="G18" s="546"/>
      <c r="H18" s="547"/>
      <c r="I18" s="547"/>
      <c r="J18" s="546"/>
      <c r="K18" s="548"/>
      <c r="L18" s="546"/>
      <c r="M18" s="549"/>
      <c r="N18" s="546"/>
      <c r="O18" s="548"/>
      <c r="P18" s="549"/>
      <c r="Q18" s="546"/>
      <c r="R18" s="245"/>
      <c r="S18" s="546"/>
      <c r="T18" s="550"/>
      <c r="U18" s="551"/>
      <c r="V18" s="552"/>
    </row>
    <row r="19" spans="2:22" ht="13.5">
      <c r="B19" s="553" t="s">
        <v>27</v>
      </c>
      <c r="C19" s="297">
        <f>D19+K19+L19+O19+P19+Q19+R19+S19+T19</f>
        <v>100</v>
      </c>
      <c r="D19" s="298">
        <f>IF($C7&lt;&gt;0,D7/$C7*100,0)</f>
        <v>45.45454545454545</v>
      </c>
      <c r="E19" s="299">
        <f aca="true" t="shared" si="4" ref="E19:V19">IF($C7&lt;&gt;0,E7/$C7*100,0)</f>
        <v>45.45454545454545</v>
      </c>
      <c r="F19" s="300">
        <f t="shared" si="4"/>
        <v>0</v>
      </c>
      <c r="G19" s="299">
        <f t="shared" si="4"/>
        <v>0</v>
      </c>
      <c r="H19" s="300">
        <f t="shared" si="4"/>
        <v>0</v>
      </c>
      <c r="I19" s="300">
        <f t="shared" si="4"/>
        <v>0</v>
      </c>
      <c r="J19" s="299">
        <f t="shared" si="4"/>
        <v>0</v>
      </c>
      <c r="K19" s="302">
        <f t="shared" si="4"/>
        <v>0</v>
      </c>
      <c r="L19" s="299">
        <f t="shared" si="4"/>
        <v>0</v>
      </c>
      <c r="M19" s="303">
        <f t="shared" si="4"/>
        <v>0</v>
      </c>
      <c r="N19" s="299">
        <f t="shared" si="4"/>
        <v>0</v>
      </c>
      <c r="O19" s="302">
        <f t="shared" si="4"/>
        <v>0</v>
      </c>
      <c r="P19" s="303">
        <f t="shared" si="4"/>
        <v>0</v>
      </c>
      <c r="Q19" s="299">
        <f t="shared" si="4"/>
        <v>0</v>
      </c>
      <c r="R19" s="302">
        <f t="shared" si="4"/>
        <v>0</v>
      </c>
      <c r="S19" s="299">
        <f t="shared" si="4"/>
        <v>54.54545454545454</v>
      </c>
      <c r="T19" s="305">
        <f t="shared" si="4"/>
        <v>0</v>
      </c>
      <c r="U19" s="554">
        <f t="shared" si="4"/>
        <v>0.5050505050505051</v>
      </c>
      <c r="V19" s="342">
        <f t="shared" si="4"/>
        <v>0</v>
      </c>
    </row>
    <row r="20" spans="2:22" ht="27">
      <c r="B20" s="553" t="s">
        <v>29</v>
      </c>
      <c r="C20" s="297">
        <f aca="true" t="shared" si="5" ref="C20:C26">D20+K20+L20+O20+P20+Q20+R20+S20+T20</f>
        <v>99.99999999999999</v>
      </c>
      <c r="D20" s="298">
        <f>IF($C9&lt;&gt;0,D9/$C9*100,0)</f>
        <v>73.93291200777831</v>
      </c>
      <c r="E20" s="299">
        <f aca="true" t="shared" si="6" ref="E20:V20">IF($C9&lt;&gt;0,E9/$C9*100,0)</f>
        <v>68.71171609139523</v>
      </c>
      <c r="F20" s="300">
        <f t="shared" si="6"/>
        <v>4.239183276616432</v>
      </c>
      <c r="G20" s="299">
        <f t="shared" si="6"/>
        <v>0.009722897423432183</v>
      </c>
      <c r="H20" s="300">
        <f t="shared" si="6"/>
        <v>0.009722897423432183</v>
      </c>
      <c r="I20" s="300">
        <f t="shared" si="6"/>
        <v>0.9625668449197862</v>
      </c>
      <c r="J20" s="299">
        <f t="shared" si="6"/>
        <v>0</v>
      </c>
      <c r="K20" s="302">
        <f t="shared" si="6"/>
        <v>8.77005347593583</v>
      </c>
      <c r="L20" s="299">
        <f t="shared" si="6"/>
        <v>6.446280991735537</v>
      </c>
      <c r="M20" s="303">
        <f t="shared" si="6"/>
        <v>1.7209528439474966</v>
      </c>
      <c r="N20" s="299">
        <f t="shared" si="6"/>
        <v>4.725328147788041</v>
      </c>
      <c r="O20" s="302">
        <f t="shared" si="6"/>
        <v>0.24307243558580457</v>
      </c>
      <c r="P20" s="303">
        <f t="shared" si="6"/>
        <v>5.046183762761302</v>
      </c>
      <c r="Q20" s="299">
        <f t="shared" si="6"/>
        <v>0.029168692270296552</v>
      </c>
      <c r="R20" s="302">
        <f t="shared" si="6"/>
        <v>0.4569761789013126</v>
      </c>
      <c r="S20" s="299">
        <f t="shared" si="6"/>
        <v>5.055906660184735</v>
      </c>
      <c r="T20" s="305">
        <f t="shared" si="6"/>
        <v>0.019445794846864366</v>
      </c>
      <c r="U20" s="554">
        <f t="shared" si="6"/>
        <v>0</v>
      </c>
      <c r="V20" s="342">
        <f t="shared" si="6"/>
        <v>0</v>
      </c>
    </row>
    <row r="21" spans="2:22" ht="13.5">
      <c r="B21" s="560" t="s">
        <v>66</v>
      </c>
      <c r="C21" s="297">
        <f t="shared" si="5"/>
        <v>100</v>
      </c>
      <c r="D21" s="298">
        <f aca="true" t="shared" si="7" ref="D21:V21">IF($C10&lt;&gt;0,D10/$C10*100,0)</f>
        <v>76.56500802568218</v>
      </c>
      <c r="E21" s="299">
        <f t="shared" si="7"/>
        <v>72.53076511503478</v>
      </c>
      <c r="F21" s="300">
        <f t="shared" si="7"/>
        <v>3.8844301765650084</v>
      </c>
      <c r="G21" s="299">
        <f t="shared" si="7"/>
        <v>0.010700909577314071</v>
      </c>
      <c r="H21" s="300">
        <f t="shared" si="7"/>
        <v>0</v>
      </c>
      <c r="I21" s="300">
        <f t="shared" si="7"/>
        <v>0.13911182450508291</v>
      </c>
      <c r="J21" s="299">
        <f t="shared" si="7"/>
        <v>0</v>
      </c>
      <c r="K21" s="302">
        <f t="shared" si="7"/>
        <v>7.490636704119851</v>
      </c>
      <c r="L21" s="299">
        <f t="shared" si="7"/>
        <v>7.041198501872659</v>
      </c>
      <c r="M21" s="303">
        <f t="shared" si="7"/>
        <v>1.8940609951845908</v>
      </c>
      <c r="N21" s="299">
        <f t="shared" si="7"/>
        <v>5.147137506688069</v>
      </c>
      <c r="O21" s="302">
        <f t="shared" si="7"/>
        <v>0.2140181915462814</v>
      </c>
      <c r="P21" s="303">
        <f t="shared" si="7"/>
        <v>3.584804708400214</v>
      </c>
      <c r="Q21" s="299">
        <f t="shared" si="7"/>
        <v>0</v>
      </c>
      <c r="R21" s="302">
        <f t="shared" si="7"/>
        <v>0.3852327447833066</v>
      </c>
      <c r="S21" s="299">
        <f t="shared" si="7"/>
        <v>4.697699304440878</v>
      </c>
      <c r="T21" s="305">
        <f t="shared" si="7"/>
        <v>0.021401819154628143</v>
      </c>
      <c r="U21" s="554">
        <f t="shared" si="7"/>
        <v>0</v>
      </c>
      <c r="V21" s="342">
        <f t="shared" si="7"/>
        <v>0</v>
      </c>
    </row>
    <row r="22" spans="2:22" ht="13.5">
      <c r="B22" s="560" t="s">
        <v>69</v>
      </c>
      <c r="C22" s="297">
        <f t="shared" si="5"/>
        <v>99.99999999999999</v>
      </c>
      <c r="D22" s="298">
        <f aca="true" t="shared" si="8" ref="D22:V22">IF($C11&lt;&gt;0,D11/$C11*100,0)</f>
        <v>44.642857142857146</v>
      </c>
      <c r="E22" s="299">
        <f t="shared" si="8"/>
        <v>21.428571428571427</v>
      </c>
      <c r="F22" s="300">
        <f t="shared" si="8"/>
        <v>23.214285714285715</v>
      </c>
      <c r="G22" s="299">
        <f t="shared" si="8"/>
        <v>0</v>
      </c>
      <c r="H22" s="300">
        <f t="shared" si="8"/>
        <v>0</v>
      </c>
      <c r="I22" s="300">
        <f t="shared" si="8"/>
        <v>0</v>
      </c>
      <c r="J22" s="299">
        <f t="shared" si="8"/>
        <v>0</v>
      </c>
      <c r="K22" s="302">
        <f t="shared" si="8"/>
        <v>18.75</v>
      </c>
      <c r="L22" s="299">
        <f t="shared" si="8"/>
        <v>0</v>
      </c>
      <c r="M22" s="303">
        <f t="shared" si="8"/>
        <v>0</v>
      </c>
      <c r="N22" s="299">
        <f t="shared" si="8"/>
        <v>0</v>
      </c>
      <c r="O22" s="302">
        <f t="shared" si="8"/>
        <v>0.8928571428571428</v>
      </c>
      <c r="P22" s="303">
        <f t="shared" si="8"/>
        <v>30.357142857142854</v>
      </c>
      <c r="Q22" s="299">
        <f t="shared" si="8"/>
        <v>0</v>
      </c>
      <c r="R22" s="302">
        <f t="shared" si="8"/>
        <v>0.8928571428571428</v>
      </c>
      <c r="S22" s="299">
        <f t="shared" si="8"/>
        <v>4.464285714285714</v>
      </c>
      <c r="T22" s="305">
        <f t="shared" si="8"/>
        <v>0</v>
      </c>
      <c r="U22" s="554">
        <f t="shared" si="8"/>
        <v>0</v>
      </c>
      <c r="V22" s="342">
        <f t="shared" si="8"/>
        <v>0</v>
      </c>
    </row>
    <row r="23" spans="2:22" ht="13.5">
      <c r="B23" s="560" t="s">
        <v>72</v>
      </c>
      <c r="C23" s="297">
        <f t="shared" si="5"/>
        <v>100</v>
      </c>
      <c r="D23" s="298">
        <f aca="true" t="shared" si="9" ref="D23:V23">IF($C12&lt;&gt;0,D12/$C12*100,0)</f>
        <v>92.47311827956989</v>
      </c>
      <c r="E23" s="299">
        <f t="shared" si="9"/>
        <v>0</v>
      </c>
      <c r="F23" s="300">
        <f t="shared" si="9"/>
        <v>0</v>
      </c>
      <c r="G23" s="299">
        <f t="shared" si="9"/>
        <v>0</v>
      </c>
      <c r="H23" s="300">
        <f t="shared" si="9"/>
        <v>1.0752688172043012</v>
      </c>
      <c r="I23" s="300">
        <f t="shared" si="9"/>
        <v>91.39784946236558</v>
      </c>
      <c r="J23" s="299">
        <f t="shared" si="9"/>
        <v>0</v>
      </c>
      <c r="K23" s="302">
        <f t="shared" si="9"/>
        <v>2.1505376344086025</v>
      </c>
      <c r="L23" s="299">
        <f t="shared" si="9"/>
        <v>0</v>
      </c>
      <c r="M23" s="303">
        <f t="shared" si="9"/>
        <v>0</v>
      </c>
      <c r="N23" s="299">
        <f t="shared" si="9"/>
        <v>0</v>
      </c>
      <c r="O23" s="302">
        <f t="shared" si="9"/>
        <v>0</v>
      </c>
      <c r="P23" s="303">
        <f t="shared" si="9"/>
        <v>1.0752688172043012</v>
      </c>
      <c r="Q23" s="299">
        <f t="shared" si="9"/>
        <v>0</v>
      </c>
      <c r="R23" s="302">
        <f t="shared" si="9"/>
        <v>0</v>
      </c>
      <c r="S23" s="299">
        <f t="shared" si="9"/>
        <v>4.301075268817205</v>
      </c>
      <c r="T23" s="305">
        <f t="shared" si="9"/>
        <v>0</v>
      </c>
      <c r="U23" s="554">
        <f t="shared" si="9"/>
        <v>0</v>
      </c>
      <c r="V23" s="342">
        <f t="shared" si="9"/>
        <v>0</v>
      </c>
    </row>
    <row r="24" spans="2:22" ht="13.5">
      <c r="B24" s="560" t="s">
        <v>74</v>
      </c>
      <c r="C24" s="297">
        <f t="shared" si="5"/>
        <v>0</v>
      </c>
      <c r="D24" s="298">
        <f aca="true" t="shared" si="10" ref="D24:V24">IF($C13&lt;&gt;0,D13/$C13*100,0)</f>
        <v>0</v>
      </c>
      <c r="E24" s="299">
        <f t="shared" si="10"/>
        <v>0</v>
      </c>
      <c r="F24" s="300">
        <f t="shared" si="10"/>
        <v>0</v>
      </c>
      <c r="G24" s="299">
        <f t="shared" si="10"/>
        <v>0</v>
      </c>
      <c r="H24" s="300">
        <f t="shared" si="10"/>
        <v>0</v>
      </c>
      <c r="I24" s="300">
        <f t="shared" si="10"/>
        <v>0</v>
      </c>
      <c r="J24" s="299">
        <f t="shared" si="10"/>
        <v>0</v>
      </c>
      <c r="K24" s="302">
        <f t="shared" si="10"/>
        <v>0</v>
      </c>
      <c r="L24" s="299">
        <f t="shared" si="10"/>
        <v>0</v>
      </c>
      <c r="M24" s="303">
        <f t="shared" si="10"/>
        <v>0</v>
      </c>
      <c r="N24" s="299">
        <f t="shared" si="10"/>
        <v>0</v>
      </c>
      <c r="O24" s="302">
        <f t="shared" si="10"/>
        <v>0</v>
      </c>
      <c r="P24" s="303">
        <f t="shared" si="10"/>
        <v>0</v>
      </c>
      <c r="Q24" s="299">
        <f t="shared" si="10"/>
        <v>0</v>
      </c>
      <c r="R24" s="302">
        <f t="shared" si="10"/>
        <v>0</v>
      </c>
      <c r="S24" s="299">
        <f t="shared" si="10"/>
        <v>0</v>
      </c>
      <c r="T24" s="305">
        <f t="shared" si="10"/>
        <v>0</v>
      </c>
      <c r="U24" s="554">
        <f t="shared" si="10"/>
        <v>0</v>
      </c>
      <c r="V24" s="342">
        <f t="shared" si="10"/>
        <v>0</v>
      </c>
    </row>
    <row r="25" spans="2:22" ht="13.5">
      <c r="B25" s="560" t="s">
        <v>75</v>
      </c>
      <c r="C25" s="297">
        <f t="shared" si="5"/>
        <v>100.00000000000001</v>
      </c>
      <c r="D25" s="298">
        <f aca="true" t="shared" si="11" ref="D25:V25">IF($C14&lt;&gt;0,D14/$C14*100,0)</f>
        <v>67.20779220779221</v>
      </c>
      <c r="E25" s="299">
        <f t="shared" si="11"/>
        <v>59.74025974025974</v>
      </c>
      <c r="F25" s="300">
        <f t="shared" si="11"/>
        <v>7.142857142857142</v>
      </c>
      <c r="G25" s="299">
        <f t="shared" si="11"/>
        <v>0</v>
      </c>
      <c r="H25" s="300">
        <f t="shared" si="11"/>
        <v>0</v>
      </c>
      <c r="I25" s="300">
        <f t="shared" si="11"/>
        <v>0.3246753246753247</v>
      </c>
      <c r="J25" s="299">
        <f t="shared" si="11"/>
        <v>0</v>
      </c>
      <c r="K25" s="302">
        <f t="shared" si="11"/>
        <v>12.662337662337661</v>
      </c>
      <c r="L25" s="299">
        <f t="shared" si="11"/>
        <v>1.6233766233766231</v>
      </c>
      <c r="M25" s="303">
        <f t="shared" si="11"/>
        <v>0</v>
      </c>
      <c r="N25" s="299">
        <f t="shared" si="11"/>
        <v>1.6233766233766231</v>
      </c>
      <c r="O25" s="302">
        <f t="shared" si="11"/>
        <v>0</v>
      </c>
      <c r="P25" s="303">
        <f t="shared" si="11"/>
        <v>8.766233766233766</v>
      </c>
      <c r="Q25" s="299">
        <f t="shared" si="11"/>
        <v>0</v>
      </c>
      <c r="R25" s="302">
        <f t="shared" si="11"/>
        <v>0</v>
      </c>
      <c r="S25" s="299">
        <f t="shared" si="11"/>
        <v>9.740259740259742</v>
      </c>
      <c r="T25" s="305">
        <f t="shared" si="11"/>
        <v>0</v>
      </c>
      <c r="U25" s="554">
        <f t="shared" si="11"/>
        <v>0</v>
      </c>
      <c r="V25" s="342">
        <f t="shared" si="11"/>
        <v>0</v>
      </c>
    </row>
    <row r="26" spans="2:22" ht="14.25" thickBot="1">
      <c r="B26" s="559" t="s">
        <v>15</v>
      </c>
      <c r="C26" s="319">
        <f t="shared" si="5"/>
        <v>100</v>
      </c>
      <c r="D26" s="320">
        <f aca="true" t="shared" si="12" ref="D26:V26">IF($C15&lt;&gt;0,D15/$C15*100,0)</f>
        <v>24.824355971896956</v>
      </c>
      <c r="E26" s="321">
        <f t="shared" si="12"/>
        <v>18.969555035128806</v>
      </c>
      <c r="F26" s="322">
        <f t="shared" si="12"/>
        <v>5.85480093676815</v>
      </c>
      <c r="G26" s="321">
        <f t="shared" si="12"/>
        <v>0</v>
      </c>
      <c r="H26" s="322">
        <f t="shared" si="12"/>
        <v>0</v>
      </c>
      <c r="I26" s="322">
        <f t="shared" si="12"/>
        <v>0</v>
      </c>
      <c r="J26" s="321">
        <f t="shared" si="12"/>
        <v>0</v>
      </c>
      <c r="K26" s="324">
        <f t="shared" si="12"/>
        <v>32.78688524590164</v>
      </c>
      <c r="L26" s="321">
        <f t="shared" si="12"/>
        <v>0</v>
      </c>
      <c r="M26" s="325">
        <f t="shared" si="12"/>
        <v>0</v>
      </c>
      <c r="N26" s="321">
        <f t="shared" si="12"/>
        <v>0</v>
      </c>
      <c r="O26" s="324">
        <f t="shared" si="12"/>
        <v>0.936768149882904</v>
      </c>
      <c r="P26" s="325">
        <f t="shared" si="12"/>
        <v>28.57142857142857</v>
      </c>
      <c r="Q26" s="321">
        <f t="shared" si="12"/>
        <v>0.702576112412178</v>
      </c>
      <c r="R26" s="324">
        <f t="shared" si="12"/>
        <v>2.3419203747072603</v>
      </c>
      <c r="S26" s="321">
        <f t="shared" si="12"/>
        <v>9.836065573770492</v>
      </c>
      <c r="T26" s="327">
        <f t="shared" si="12"/>
        <v>0</v>
      </c>
      <c r="U26" s="555">
        <f t="shared" si="12"/>
        <v>0</v>
      </c>
      <c r="V26" s="344">
        <f t="shared" si="12"/>
        <v>0</v>
      </c>
    </row>
    <row r="27" ht="13.5">
      <c r="V27" s="541"/>
    </row>
    <row r="28" spans="2:22" ht="13.5">
      <c r="B28" s="556" t="s">
        <v>48</v>
      </c>
      <c r="C28" s="500" t="s">
        <v>47</v>
      </c>
      <c r="V28" s="541"/>
    </row>
    <row r="29" spans="2:3" ht="13.5">
      <c r="B29" s="556" t="s">
        <v>49</v>
      </c>
      <c r="C29" s="500" t="s">
        <v>50</v>
      </c>
    </row>
  </sheetData>
  <sheetProtection/>
  <mergeCells count="24">
    <mergeCell ref="U3:V3"/>
    <mergeCell ref="U4:V4"/>
    <mergeCell ref="M3:N3"/>
    <mergeCell ref="M4:M5"/>
    <mergeCell ref="N4:N5"/>
    <mergeCell ref="O4:O5"/>
    <mergeCell ref="T4:T5"/>
    <mergeCell ref="K4:K5"/>
    <mergeCell ref="L4:L5"/>
    <mergeCell ref="P3:Q3"/>
    <mergeCell ref="P4:P5"/>
    <mergeCell ref="R4:R5"/>
    <mergeCell ref="S4:S5"/>
    <mergeCell ref="Q4:Q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V29"/>
  <sheetViews>
    <sheetView view="pageBreakPreview" zoomScale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6" sqref="K16"/>
    </sheetView>
  </sheetViews>
  <sheetFormatPr defaultColWidth="7.125" defaultRowHeight="13.5"/>
  <cols>
    <col min="1" max="1" width="3.75390625" style="53" customWidth="1"/>
    <col min="2" max="2" width="11.125" style="53" customWidth="1"/>
    <col min="3" max="3" width="11.25390625" style="53" customWidth="1"/>
    <col min="4" max="4" width="9.375" style="53" customWidth="1"/>
    <col min="5" max="10" width="7.50390625" style="53" customWidth="1"/>
    <col min="11" max="11" width="8.75390625" style="53" customWidth="1"/>
    <col min="12" max="12" width="8.625" style="53" customWidth="1"/>
    <col min="13" max="14" width="7.375" style="53" customWidth="1"/>
    <col min="15" max="15" width="8.25390625" style="53" customWidth="1"/>
    <col min="16" max="17" width="7.50390625" style="53" customWidth="1"/>
    <col min="18" max="18" width="7.625" style="53" customWidth="1"/>
    <col min="19" max="19" width="7.50390625" style="53" customWidth="1"/>
    <col min="20" max="20" width="6.25390625" style="53" customWidth="1"/>
    <col min="21" max="22" width="7.50390625" style="53" customWidth="1"/>
    <col min="23" max="247" width="9.00390625" style="53" customWidth="1"/>
    <col min="248" max="248" width="12.50390625" style="53" customWidth="1"/>
    <col min="249" max="249" width="11.125" style="53" bestFit="1" customWidth="1"/>
    <col min="250" max="250" width="9.00390625" style="53" customWidth="1"/>
    <col min="251" max="251" width="7.50390625" style="53" customWidth="1"/>
    <col min="252" max="16384" width="7.125" style="53" customWidth="1"/>
  </cols>
  <sheetData>
    <row r="1" ht="17.25">
      <c r="B1" s="52" t="s">
        <v>42</v>
      </c>
    </row>
    <row r="2" spans="2:22" ht="18" thickBot="1">
      <c r="B2" s="52"/>
      <c r="U2" s="164"/>
      <c r="V2" s="165" t="str">
        <f>'国・公・私立計【男女】'!V2</f>
        <v>平成31年３月卒業</v>
      </c>
    </row>
    <row r="3" spans="2:22" s="83" customFormat="1" ht="34.5" customHeight="1">
      <c r="B3" s="619" t="s">
        <v>0</v>
      </c>
      <c r="C3" s="622" t="s">
        <v>1</v>
      </c>
      <c r="D3" s="610" t="s">
        <v>2</v>
      </c>
      <c r="E3" s="624"/>
      <c r="F3" s="624"/>
      <c r="G3" s="624"/>
      <c r="H3" s="624"/>
      <c r="I3" s="624"/>
      <c r="J3" s="625"/>
      <c r="K3" s="221" t="s">
        <v>18</v>
      </c>
      <c r="L3" s="222" t="s">
        <v>19</v>
      </c>
      <c r="M3" s="626" t="s">
        <v>3</v>
      </c>
      <c r="N3" s="627"/>
      <c r="O3" s="221" t="s">
        <v>20</v>
      </c>
      <c r="P3" s="609" t="s">
        <v>46</v>
      </c>
      <c r="Q3" s="610"/>
      <c r="R3" s="221" t="s">
        <v>21</v>
      </c>
      <c r="S3" s="221" t="s">
        <v>22</v>
      </c>
      <c r="T3" s="223" t="s">
        <v>23</v>
      </c>
      <c r="U3" s="626" t="s">
        <v>25</v>
      </c>
      <c r="V3" s="638"/>
    </row>
    <row r="4" spans="2:22" s="83" customFormat="1" ht="32.25" customHeight="1">
      <c r="B4" s="620"/>
      <c r="C4" s="623"/>
      <c r="D4" s="634" t="s">
        <v>4</v>
      </c>
      <c r="E4" s="636" t="s">
        <v>5</v>
      </c>
      <c r="F4" s="628" t="s">
        <v>52</v>
      </c>
      <c r="G4" s="628" t="s">
        <v>53</v>
      </c>
      <c r="H4" s="628" t="s">
        <v>54</v>
      </c>
      <c r="I4" s="628" t="s">
        <v>55</v>
      </c>
      <c r="J4" s="615" t="s">
        <v>56</v>
      </c>
      <c r="K4" s="617" t="s">
        <v>57</v>
      </c>
      <c r="L4" s="632" t="s">
        <v>4</v>
      </c>
      <c r="M4" s="630" t="s">
        <v>58</v>
      </c>
      <c r="N4" s="615" t="s">
        <v>6</v>
      </c>
      <c r="O4" s="617" t="s">
        <v>59</v>
      </c>
      <c r="P4" s="611" t="s">
        <v>60</v>
      </c>
      <c r="Q4" s="613" t="s">
        <v>61</v>
      </c>
      <c r="R4" s="617" t="s">
        <v>62</v>
      </c>
      <c r="S4" s="641" t="s">
        <v>7</v>
      </c>
      <c r="T4" s="643" t="s">
        <v>24</v>
      </c>
      <c r="U4" s="639" t="s">
        <v>51</v>
      </c>
      <c r="V4" s="640"/>
    </row>
    <row r="5" spans="2:22" s="83" customFormat="1" ht="69.75" customHeight="1" thickBot="1">
      <c r="B5" s="621"/>
      <c r="C5" s="84" t="s">
        <v>8</v>
      </c>
      <c r="D5" s="635"/>
      <c r="E5" s="637"/>
      <c r="F5" s="629"/>
      <c r="G5" s="629"/>
      <c r="H5" s="629"/>
      <c r="I5" s="629"/>
      <c r="J5" s="616"/>
      <c r="K5" s="618"/>
      <c r="L5" s="633"/>
      <c r="M5" s="631"/>
      <c r="N5" s="616"/>
      <c r="O5" s="618"/>
      <c r="P5" s="612"/>
      <c r="Q5" s="614"/>
      <c r="R5" s="618"/>
      <c r="S5" s="642"/>
      <c r="T5" s="644"/>
      <c r="U5" s="226" t="s">
        <v>63</v>
      </c>
      <c r="V5" s="225" t="s">
        <v>64</v>
      </c>
    </row>
    <row r="6" spans="2:22" ht="13.5" customHeight="1">
      <c r="B6" s="54" t="s">
        <v>26</v>
      </c>
      <c r="C6" s="55"/>
      <c r="D6" s="56"/>
      <c r="E6" s="57"/>
      <c r="F6" s="58"/>
      <c r="G6" s="58"/>
      <c r="H6" s="58"/>
      <c r="I6" s="58"/>
      <c r="J6" s="59"/>
      <c r="K6" s="60"/>
      <c r="L6" s="61"/>
      <c r="M6" s="62"/>
      <c r="N6" s="59"/>
      <c r="O6" s="63"/>
      <c r="P6" s="189"/>
      <c r="Q6" s="185"/>
      <c r="R6" s="60"/>
      <c r="S6" s="64"/>
      <c r="T6" s="197"/>
      <c r="U6" s="207"/>
      <c r="V6" s="206"/>
    </row>
    <row r="7" spans="2:22" s="120" customFormat="1" ht="13.5" customHeight="1">
      <c r="B7" s="95" t="s">
        <v>27</v>
      </c>
      <c r="C7" s="96">
        <f>SUM(D7,K7:L7,O7:T7)</f>
        <v>91</v>
      </c>
      <c r="D7" s="97">
        <f>SUM(E7:J7)</f>
        <v>27</v>
      </c>
      <c r="E7" s="98">
        <v>27</v>
      </c>
      <c r="F7" s="99">
        <v>0</v>
      </c>
      <c r="G7" s="99">
        <v>0</v>
      </c>
      <c r="H7" s="99">
        <v>0</v>
      </c>
      <c r="I7" s="99">
        <v>0</v>
      </c>
      <c r="J7" s="100">
        <v>0</v>
      </c>
      <c r="K7" s="101">
        <v>0</v>
      </c>
      <c r="L7" s="101">
        <f>SUM(M7:N7)</f>
        <v>0</v>
      </c>
      <c r="M7" s="102">
        <v>0</v>
      </c>
      <c r="N7" s="100">
        <v>0</v>
      </c>
      <c r="O7" s="101">
        <v>0</v>
      </c>
      <c r="P7" s="186">
        <v>0</v>
      </c>
      <c r="Q7" s="97">
        <v>0</v>
      </c>
      <c r="R7" s="101">
        <v>0</v>
      </c>
      <c r="S7" s="101">
        <v>64</v>
      </c>
      <c r="T7" s="176">
        <v>0</v>
      </c>
      <c r="U7" s="203">
        <v>1</v>
      </c>
      <c r="V7" s="103">
        <v>0</v>
      </c>
    </row>
    <row r="8" spans="2:22" s="120" customFormat="1" ht="13.5" customHeight="1">
      <c r="B8" s="95"/>
      <c r="C8" s="103"/>
      <c r="D8" s="97"/>
      <c r="E8" s="98"/>
      <c r="F8" s="99"/>
      <c r="G8" s="99"/>
      <c r="H8" s="99"/>
      <c r="I8" s="99"/>
      <c r="J8" s="100"/>
      <c r="K8" s="101"/>
      <c r="L8" s="101"/>
      <c r="M8" s="102"/>
      <c r="N8" s="100"/>
      <c r="O8" s="101"/>
      <c r="P8" s="186"/>
      <c r="Q8" s="97"/>
      <c r="R8" s="101"/>
      <c r="S8" s="101"/>
      <c r="T8" s="176"/>
      <c r="U8" s="203"/>
      <c r="V8" s="103"/>
    </row>
    <row r="9" spans="2:22" s="120" customFormat="1" ht="13.5" customHeight="1">
      <c r="B9" s="95" t="s">
        <v>28</v>
      </c>
      <c r="C9" s="103">
        <f>SUM(C10:C15)</f>
        <v>4976</v>
      </c>
      <c r="D9" s="104">
        <f aca="true" t="shared" si="0" ref="D9:T9">SUM(D10:D15)</f>
        <v>3475</v>
      </c>
      <c r="E9" s="105">
        <f t="shared" si="0"/>
        <v>3363</v>
      </c>
      <c r="F9" s="106">
        <f t="shared" si="0"/>
        <v>108</v>
      </c>
      <c r="G9" s="106">
        <f t="shared" si="0"/>
        <v>1</v>
      </c>
      <c r="H9" s="106">
        <f t="shared" si="0"/>
        <v>0</v>
      </c>
      <c r="I9" s="106">
        <f t="shared" si="0"/>
        <v>3</v>
      </c>
      <c r="J9" s="107">
        <f t="shared" si="0"/>
        <v>0</v>
      </c>
      <c r="K9" s="108">
        <f t="shared" si="0"/>
        <v>394</v>
      </c>
      <c r="L9" s="101">
        <f t="shared" si="0"/>
        <v>458</v>
      </c>
      <c r="M9" s="109">
        <f t="shared" si="0"/>
        <v>102</v>
      </c>
      <c r="N9" s="107">
        <f t="shared" si="0"/>
        <v>356</v>
      </c>
      <c r="O9" s="108">
        <f t="shared" si="0"/>
        <v>21</v>
      </c>
      <c r="P9" s="105">
        <f t="shared" si="0"/>
        <v>296</v>
      </c>
      <c r="Q9" s="182">
        <f>SUM(Q10:Q15)</f>
        <v>2</v>
      </c>
      <c r="R9" s="108">
        <f t="shared" si="0"/>
        <v>20</v>
      </c>
      <c r="S9" s="108">
        <f t="shared" si="0"/>
        <v>310</v>
      </c>
      <c r="T9" s="177">
        <f t="shared" si="0"/>
        <v>0</v>
      </c>
      <c r="U9" s="204">
        <f>SUM(U10:U15)</f>
        <v>0</v>
      </c>
      <c r="V9" s="200">
        <f>SUM(V10:V15)</f>
        <v>0</v>
      </c>
    </row>
    <row r="10" spans="2:22" s="129" customFormat="1" ht="13.5" customHeight="1">
      <c r="B10" s="560" t="s">
        <v>66</v>
      </c>
      <c r="C10" s="103">
        <f aca="true" t="shared" si="1" ref="C10:C15">SUM(D10,K10:L10,O10:T10)</f>
        <v>4604</v>
      </c>
      <c r="D10" s="104">
        <f aca="true" t="shared" si="2" ref="D10:D15">SUM(E10:J10)</f>
        <v>3339</v>
      </c>
      <c r="E10" s="105">
        <v>3253</v>
      </c>
      <c r="F10" s="106">
        <v>85</v>
      </c>
      <c r="G10" s="106">
        <v>1</v>
      </c>
      <c r="H10" s="106">
        <v>0</v>
      </c>
      <c r="I10" s="106">
        <v>0</v>
      </c>
      <c r="J10" s="107">
        <v>0</v>
      </c>
      <c r="K10" s="108">
        <v>296</v>
      </c>
      <c r="L10" s="101">
        <f aca="true" t="shared" si="3" ref="L10:L15">SUM(M10:N10)</f>
        <v>457</v>
      </c>
      <c r="M10" s="109">
        <v>102</v>
      </c>
      <c r="N10" s="107">
        <v>355</v>
      </c>
      <c r="O10" s="108">
        <v>17</v>
      </c>
      <c r="P10" s="105">
        <v>199</v>
      </c>
      <c r="Q10" s="182">
        <v>0</v>
      </c>
      <c r="R10" s="108">
        <v>16</v>
      </c>
      <c r="S10" s="108">
        <v>280</v>
      </c>
      <c r="T10" s="177">
        <v>0</v>
      </c>
      <c r="U10" s="204">
        <v>0</v>
      </c>
      <c r="V10" s="200">
        <v>0</v>
      </c>
    </row>
    <row r="11" spans="2:22" s="120" customFormat="1" ht="13.5" customHeight="1">
      <c r="B11" s="560" t="s">
        <v>69</v>
      </c>
      <c r="C11" s="103">
        <f t="shared" si="1"/>
        <v>68</v>
      </c>
      <c r="D11" s="104">
        <f t="shared" si="2"/>
        <v>37</v>
      </c>
      <c r="E11" s="105">
        <v>17</v>
      </c>
      <c r="F11" s="106">
        <v>20</v>
      </c>
      <c r="G11" s="106">
        <v>0</v>
      </c>
      <c r="H11" s="106">
        <v>0</v>
      </c>
      <c r="I11" s="106">
        <v>0</v>
      </c>
      <c r="J11" s="107">
        <v>0</v>
      </c>
      <c r="K11" s="108">
        <v>14</v>
      </c>
      <c r="L11" s="101">
        <f t="shared" si="3"/>
        <v>0</v>
      </c>
      <c r="M11" s="109">
        <v>0</v>
      </c>
      <c r="N11" s="107">
        <v>0</v>
      </c>
      <c r="O11" s="108">
        <v>1</v>
      </c>
      <c r="P11" s="105">
        <v>15</v>
      </c>
      <c r="Q11" s="182">
        <v>0</v>
      </c>
      <c r="R11" s="108">
        <v>0</v>
      </c>
      <c r="S11" s="108">
        <v>1</v>
      </c>
      <c r="T11" s="177">
        <v>0</v>
      </c>
      <c r="U11" s="204">
        <v>0</v>
      </c>
      <c r="V11" s="200">
        <v>0</v>
      </c>
    </row>
    <row r="12" spans="2:22" s="120" customFormat="1" ht="13.5" customHeight="1">
      <c r="B12" s="560" t="s">
        <v>72</v>
      </c>
      <c r="C12" s="103">
        <f t="shared" si="1"/>
        <v>4</v>
      </c>
      <c r="D12" s="104">
        <f t="shared" si="2"/>
        <v>3</v>
      </c>
      <c r="E12" s="105">
        <v>0</v>
      </c>
      <c r="F12" s="106">
        <v>0</v>
      </c>
      <c r="G12" s="106">
        <v>0</v>
      </c>
      <c r="H12" s="106">
        <v>0</v>
      </c>
      <c r="I12" s="106">
        <v>3</v>
      </c>
      <c r="J12" s="107">
        <v>0</v>
      </c>
      <c r="K12" s="108">
        <v>0</v>
      </c>
      <c r="L12" s="101">
        <f t="shared" si="3"/>
        <v>0</v>
      </c>
      <c r="M12" s="109">
        <v>0</v>
      </c>
      <c r="N12" s="107">
        <v>0</v>
      </c>
      <c r="O12" s="108">
        <v>0</v>
      </c>
      <c r="P12" s="105">
        <v>0</v>
      </c>
      <c r="Q12" s="182">
        <v>0</v>
      </c>
      <c r="R12" s="108">
        <v>0</v>
      </c>
      <c r="S12" s="108">
        <v>1</v>
      </c>
      <c r="T12" s="177">
        <v>0</v>
      </c>
      <c r="U12" s="204">
        <v>0</v>
      </c>
      <c r="V12" s="200">
        <v>0</v>
      </c>
    </row>
    <row r="13" spans="2:22" s="120" customFormat="1" ht="13.5" customHeight="1">
      <c r="B13" s="560" t="s">
        <v>74</v>
      </c>
      <c r="C13" s="103">
        <f t="shared" si="1"/>
        <v>0</v>
      </c>
      <c r="D13" s="104">
        <f t="shared" si="2"/>
        <v>0</v>
      </c>
      <c r="E13" s="105">
        <v>0</v>
      </c>
      <c r="F13" s="106">
        <v>0</v>
      </c>
      <c r="G13" s="106">
        <v>0</v>
      </c>
      <c r="H13" s="106">
        <v>0</v>
      </c>
      <c r="I13" s="106">
        <v>0</v>
      </c>
      <c r="J13" s="107">
        <v>0</v>
      </c>
      <c r="K13" s="108">
        <v>0</v>
      </c>
      <c r="L13" s="101">
        <f t="shared" si="3"/>
        <v>0</v>
      </c>
      <c r="M13" s="109">
        <v>0</v>
      </c>
      <c r="N13" s="107">
        <v>0</v>
      </c>
      <c r="O13" s="108">
        <v>0</v>
      </c>
      <c r="P13" s="105">
        <v>0</v>
      </c>
      <c r="Q13" s="182">
        <v>0</v>
      </c>
      <c r="R13" s="108">
        <v>0</v>
      </c>
      <c r="S13" s="108">
        <v>0</v>
      </c>
      <c r="T13" s="177">
        <v>0</v>
      </c>
      <c r="U13" s="204">
        <v>0</v>
      </c>
      <c r="V13" s="200">
        <v>0</v>
      </c>
    </row>
    <row r="14" spans="2:22" s="120" customFormat="1" ht="13.5" customHeight="1">
      <c r="B14" s="560" t="s">
        <v>75</v>
      </c>
      <c r="C14" s="103">
        <f t="shared" si="1"/>
        <v>71</v>
      </c>
      <c r="D14" s="104">
        <f t="shared" si="2"/>
        <v>42</v>
      </c>
      <c r="E14" s="105">
        <v>41</v>
      </c>
      <c r="F14" s="106">
        <v>1</v>
      </c>
      <c r="G14" s="106">
        <v>0</v>
      </c>
      <c r="H14" s="106">
        <v>0</v>
      </c>
      <c r="I14" s="106">
        <v>0</v>
      </c>
      <c r="J14" s="107">
        <v>0</v>
      </c>
      <c r="K14" s="108">
        <v>12</v>
      </c>
      <c r="L14" s="101">
        <f t="shared" si="3"/>
        <v>1</v>
      </c>
      <c r="M14" s="109">
        <v>0</v>
      </c>
      <c r="N14" s="107">
        <v>1</v>
      </c>
      <c r="O14" s="108">
        <v>0</v>
      </c>
      <c r="P14" s="105">
        <v>11</v>
      </c>
      <c r="Q14" s="182">
        <v>0</v>
      </c>
      <c r="R14" s="108">
        <v>0</v>
      </c>
      <c r="S14" s="108">
        <v>5</v>
      </c>
      <c r="T14" s="177">
        <v>0</v>
      </c>
      <c r="U14" s="204">
        <v>0</v>
      </c>
      <c r="V14" s="200">
        <v>0</v>
      </c>
    </row>
    <row r="15" spans="2:22" s="120" customFormat="1" ht="13.5" customHeight="1" thickBot="1">
      <c r="B15" s="559" t="s">
        <v>15</v>
      </c>
      <c r="C15" s="111">
        <f t="shared" si="1"/>
        <v>229</v>
      </c>
      <c r="D15" s="112">
        <f t="shared" si="2"/>
        <v>54</v>
      </c>
      <c r="E15" s="113">
        <v>52</v>
      </c>
      <c r="F15" s="114">
        <v>2</v>
      </c>
      <c r="G15" s="114">
        <v>0</v>
      </c>
      <c r="H15" s="114">
        <v>0</v>
      </c>
      <c r="I15" s="114">
        <v>0</v>
      </c>
      <c r="J15" s="115">
        <v>0</v>
      </c>
      <c r="K15" s="116">
        <v>72</v>
      </c>
      <c r="L15" s="117">
        <f t="shared" si="3"/>
        <v>0</v>
      </c>
      <c r="M15" s="113">
        <v>0</v>
      </c>
      <c r="N15" s="115">
        <v>0</v>
      </c>
      <c r="O15" s="116">
        <v>3</v>
      </c>
      <c r="P15" s="187">
        <v>71</v>
      </c>
      <c r="Q15" s="183">
        <v>2</v>
      </c>
      <c r="R15" s="116">
        <v>4</v>
      </c>
      <c r="S15" s="116">
        <v>23</v>
      </c>
      <c r="T15" s="178">
        <v>0</v>
      </c>
      <c r="U15" s="205">
        <v>0</v>
      </c>
      <c r="V15" s="201">
        <v>0</v>
      </c>
    </row>
    <row r="16" spans="2:22" ht="13.5">
      <c r="B16" s="65"/>
      <c r="C16" s="65"/>
      <c r="V16" s="65"/>
    </row>
    <row r="17" s="29" customFormat="1" ht="14.25" thickBot="1">
      <c r="B17" s="30" t="s">
        <v>17</v>
      </c>
    </row>
    <row r="18" spans="2:22" s="29" customFormat="1" ht="13.5">
      <c r="B18" s="36" t="s">
        <v>26</v>
      </c>
      <c r="C18" s="37"/>
      <c r="D18" s="38"/>
      <c r="E18" s="39"/>
      <c r="F18" s="40"/>
      <c r="G18" s="39"/>
      <c r="H18" s="40"/>
      <c r="I18" s="40"/>
      <c r="J18" s="39"/>
      <c r="K18" s="41"/>
      <c r="L18" s="39"/>
      <c r="M18" s="42"/>
      <c r="N18" s="39"/>
      <c r="O18" s="41"/>
      <c r="P18" s="42"/>
      <c r="Q18" s="39"/>
      <c r="R18" s="43"/>
      <c r="S18" s="39"/>
      <c r="T18" s="94"/>
      <c r="U18" s="180"/>
      <c r="V18" s="44"/>
    </row>
    <row r="19" spans="2:22" s="29" customFormat="1" ht="13.5">
      <c r="B19" s="45" t="s">
        <v>27</v>
      </c>
      <c r="C19" s="6">
        <f>D19+K19+L19+O19+P19+Q19+R19+S19+T19</f>
        <v>100</v>
      </c>
      <c r="D19" s="25">
        <f>IF($C7&lt;&gt;0,D7/$C7*100,0)</f>
        <v>29.67032967032967</v>
      </c>
      <c r="E19" s="46">
        <f aca="true" t="shared" si="4" ref="E19:V19">IF($C7&lt;&gt;0,E7/$C7*100,0)</f>
        <v>29.67032967032967</v>
      </c>
      <c r="F19" s="8">
        <f t="shared" si="4"/>
        <v>0</v>
      </c>
      <c r="G19" s="46">
        <f t="shared" si="4"/>
        <v>0</v>
      </c>
      <c r="H19" s="8">
        <f t="shared" si="4"/>
        <v>0</v>
      </c>
      <c r="I19" s="8">
        <f t="shared" si="4"/>
        <v>0</v>
      </c>
      <c r="J19" s="46">
        <f t="shared" si="4"/>
        <v>0</v>
      </c>
      <c r="K19" s="9">
        <f t="shared" si="4"/>
        <v>0</v>
      </c>
      <c r="L19" s="46">
        <f t="shared" si="4"/>
        <v>0</v>
      </c>
      <c r="M19" s="7">
        <f t="shared" si="4"/>
        <v>0</v>
      </c>
      <c r="N19" s="46">
        <f t="shared" si="4"/>
        <v>0</v>
      </c>
      <c r="O19" s="9">
        <f t="shared" si="4"/>
        <v>0</v>
      </c>
      <c r="P19" s="7">
        <f t="shared" si="4"/>
        <v>0</v>
      </c>
      <c r="Q19" s="46">
        <f t="shared" si="4"/>
        <v>0</v>
      </c>
      <c r="R19" s="9">
        <f t="shared" si="4"/>
        <v>0</v>
      </c>
      <c r="S19" s="46">
        <f t="shared" si="4"/>
        <v>70.32967032967034</v>
      </c>
      <c r="T19" s="47">
        <f t="shared" si="4"/>
        <v>0</v>
      </c>
      <c r="U19" s="181">
        <f t="shared" si="4"/>
        <v>1.098901098901099</v>
      </c>
      <c r="V19" s="24">
        <f t="shared" si="4"/>
        <v>0</v>
      </c>
    </row>
    <row r="20" spans="2:22" s="29" customFormat="1" ht="27">
      <c r="B20" s="45" t="s">
        <v>29</v>
      </c>
      <c r="C20" s="6">
        <f aca="true" t="shared" si="5" ref="C20:C26">D20+K20+L20+O20+P20+Q20+R20+S20+T20</f>
        <v>100.00000000000001</v>
      </c>
      <c r="D20" s="25">
        <f>IF($C9&lt;&gt;0,D9/$C9*100,0)</f>
        <v>69.83520900321544</v>
      </c>
      <c r="E20" s="46">
        <f aca="true" t="shared" si="6" ref="E20:V20">IF($C9&lt;&gt;0,E9/$C9*100,0)</f>
        <v>67.58440514469454</v>
      </c>
      <c r="F20" s="8">
        <f t="shared" si="6"/>
        <v>2.1704180064308685</v>
      </c>
      <c r="G20" s="46">
        <f t="shared" si="6"/>
        <v>0.02009646302250804</v>
      </c>
      <c r="H20" s="8">
        <f t="shared" si="6"/>
        <v>0</v>
      </c>
      <c r="I20" s="8">
        <f t="shared" si="6"/>
        <v>0.060289389067524124</v>
      </c>
      <c r="J20" s="46">
        <f t="shared" si="6"/>
        <v>0</v>
      </c>
      <c r="K20" s="9">
        <f t="shared" si="6"/>
        <v>7.918006430868167</v>
      </c>
      <c r="L20" s="46">
        <f t="shared" si="6"/>
        <v>9.204180064308682</v>
      </c>
      <c r="M20" s="7">
        <f t="shared" si="6"/>
        <v>2.04983922829582</v>
      </c>
      <c r="N20" s="46">
        <f t="shared" si="6"/>
        <v>7.154340836012862</v>
      </c>
      <c r="O20" s="9">
        <f t="shared" si="6"/>
        <v>0.42202572347266887</v>
      </c>
      <c r="P20" s="7">
        <f t="shared" si="6"/>
        <v>5.94855305466238</v>
      </c>
      <c r="Q20" s="46">
        <f t="shared" si="6"/>
        <v>0.04019292604501608</v>
      </c>
      <c r="R20" s="9">
        <f t="shared" si="6"/>
        <v>0.40192926045016075</v>
      </c>
      <c r="S20" s="46">
        <f t="shared" si="6"/>
        <v>6.229903536977492</v>
      </c>
      <c r="T20" s="47">
        <f t="shared" si="6"/>
        <v>0</v>
      </c>
      <c r="U20" s="181">
        <f t="shared" si="6"/>
        <v>0</v>
      </c>
      <c r="V20" s="24">
        <f t="shared" si="6"/>
        <v>0</v>
      </c>
    </row>
    <row r="21" spans="2:22" s="29" customFormat="1" ht="13.5">
      <c r="B21" s="560" t="s">
        <v>66</v>
      </c>
      <c r="C21" s="6">
        <f t="shared" si="5"/>
        <v>100</v>
      </c>
      <c r="D21" s="25">
        <f aca="true" t="shared" si="7" ref="D21:V21">IF($C10&lt;&gt;0,D10/$C10*100,0)</f>
        <v>72.5238922675934</v>
      </c>
      <c r="E21" s="46">
        <f t="shared" si="7"/>
        <v>70.65595134665507</v>
      </c>
      <c r="F21" s="8">
        <f t="shared" si="7"/>
        <v>1.84622067767159</v>
      </c>
      <c r="G21" s="46">
        <f t="shared" si="7"/>
        <v>0.021720243266724587</v>
      </c>
      <c r="H21" s="8">
        <f t="shared" si="7"/>
        <v>0</v>
      </c>
      <c r="I21" s="8">
        <f t="shared" si="7"/>
        <v>0</v>
      </c>
      <c r="J21" s="46">
        <f t="shared" si="7"/>
        <v>0</v>
      </c>
      <c r="K21" s="9">
        <f t="shared" si="7"/>
        <v>6.429192006950478</v>
      </c>
      <c r="L21" s="46">
        <f t="shared" si="7"/>
        <v>9.926151172893137</v>
      </c>
      <c r="M21" s="7">
        <f t="shared" si="7"/>
        <v>2.215464813205908</v>
      </c>
      <c r="N21" s="46">
        <f t="shared" si="7"/>
        <v>7.710686359687228</v>
      </c>
      <c r="O21" s="9">
        <f t="shared" si="7"/>
        <v>0.36924413553431795</v>
      </c>
      <c r="P21" s="7">
        <f t="shared" si="7"/>
        <v>4.322328410078193</v>
      </c>
      <c r="Q21" s="46">
        <f t="shared" si="7"/>
        <v>0</v>
      </c>
      <c r="R21" s="9">
        <f t="shared" si="7"/>
        <v>0.3475238922675934</v>
      </c>
      <c r="S21" s="46">
        <f t="shared" si="7"/>
        <v>6.081668114682884</v>
      </c>
      <c r="T21" s="47">
        <f t="shared" si="7"/>
        <v>0</v>
      </c>
      <c r="U21" s="181">
        <f t="shared" si="7"/>
        <v>0</v>
      </c>
      <c r="V21" s="24">
        <f t="shared" si="7"/>
        <v>0</v>
      </c>
    </row>
    <row r="22" spans="2:22" s="29" customFormat="1" ht="13.5">
      <c r="B22" s="560" t="s">
        <v>69</v>
      </c>
      <c r="C22" s="6">
        <f t="shared" si="5"/>
        <v>100</v>
      </c>
      <c r="D22" s="25">
        <f aca="true" t="shared" si="8" ref="D22:V22">IF($C11&lt;&gt;0,D11/$C11*100,0)</f>
        <v>54.41176470588235</v>
      </c>
      <c r="E22" s="46">
        <f t="shared" si="8"/>
        <v>25</v>
      </c>
      <c r="F22" s="8">
        <f t="shared" si="8"/>
        <v>29.411764705882355</v>
      </c>
      <c r="G22" s="46">
        <f t="shared" si="8"/>
        <v>0</v>
      </c>
      <c r="H22" s="8">
        <f t="shared" si="8"/>
        <v>0</v>
      </c>
      <c r="I22" s="8">
        <f t="shared" si="8"/>
        <v>0</v>
      </c>
      <c r="J22" s="46">
        <f t="shared" si="8"/>
        <v>0</v>
      </c>
      <c r="K22" s="9">
        <f t="shared" si="8"/>
        <v>20.588235294117645</v>
      </c>
      <c r="L22" s="46">
        <f t="shared" si="8"/>
        <v>0</v>
      </c>
      <c r="M22" s="7">
        <f t="shared" si="8"/>
        <v>0</v>
      </c>
      <c r="N22" s="46">
        <f t="shared" si="8"/>
        <v>0</v>
      </c>
      <c r="O22" s="9">
        <f t="shared" si="8"/>
        <v>1.4705882352941175</v>
      </c>
      <c r="P22" s="7">
        <f t="shared" si="8"/>
        <v>22.058823529411764</v>
      </c>
      <c r="Q22" s="46">
        <f t="shared" si="8"/>
        <v>0</v>
      </c>
      <c r="R22" s="9">
        <f t="shared" si="8"/>
        <v>0</v>
      </c>
      <c r="S22" s="46">
        <f t="shared" si="8"/>
        <v>1.4705882352941175</v>
      </c>
      <c r="T22" s="47">
        <f t="shared" si="8"/>
        <v>0</v>
      </c>
      <c r="U22" s="191">
        <f t="shared" si="8"/>
        <v>0</v>
      </c>
      <c r="V22" s="192">
        <f t="shared" si="8"/>
        <v>0</v>
      </c>
    </row>
    <row r="23" spans="2:22" s="29" customFormat="1" ht="13.5">
      <c r="B23" s="560" t="s">
        <v>72</v>
      </c>
      <c r="C23" s="6">
        <f t="shared" si="5"/>
        <v>100</v>
      </c>
      <c r="D23" s="25">
        <f aca="true" t="shared" si="9" ref="D23:V23">IF($C12&lt;&gt;0,D12/$C12*100,0)</f>
        <v>75</v>
      </c>
      <c r="E23" s="46">
        <f t="shared" si="9"/>
        <v>0</v>
      </c>
      <c r="F23" s="8">
        <f t="shared" si="9"/>
        <v>0</v>
      </c>
      <c r="G23" s="46">
        <f t="shared" si="9"/>
        <v>0</v>
      </c>
      <c r="H23" s="8">
        <f t="shared" si="9"/>
        <v>0</v>
      </c>
      <c r="I23" s="8">
        <f t="shared" si="9"/>
        <v>75</v>
      </c>
      <c r="J23" s="46">
        <f t="shared" si="9"/>
        <v>0</v>
      </c>
      <c r="K23" s="9">
        <f t="shared" si="9"/>
        <v>0</v>
      </c>
      <c r="L23" s="46">
        <f t="shared" si="9"/>
        <v>0</v>
      </c>
      <c r="M23" s="7">
        <f t="shared" si="9"/>
        <v>0</v>
      </c>
      <c r="N23" s="46">
        <f t="shared" si="9"/>
        <v>0</v>
      </c>
      <c r="O23" s="9">
        <f t="shared" si="9"/>
        <v>0</v>
      </c>
      <c r="P23" s="7">
        <f t="shared" si="9"/>
        <v>0</v>
      </c>
      <c r="Q23" s="46">
        <f t="shared" si="9"/>
        <v>0</v>
      </c>
      <c r="R23" s="9">
        <f t="shared" si="9"/>
        <v>0</v>
      </c>
      <c r="S23" s="46">
        <f t="shared" si="9"/>
        <v>25</v>
      </c>
      <c r="T23" s="47">
        <f t="shared" si="9"/>
        <v>0</v>
      </c>
      <c r="U23" s="191">
        <f t="shared" si="9"/>
        <v>0</v>
      </c>
      <c r="V23" s="192">
        <f t="shared" si="9"/>
        <v>0</v>
      </c>
    </row>
    <row r="24" spans="2:22" s="29" customFormat="1" ht="13.5">
      <c r="B24" s="560" t="s">
        <v>74</v>
      </c>
      <c r="C24" s="6">
        <f t="shared" si="5"/>
        <v>0</v>
      </c>
      <c r="D24" s="25">
        <f aca="true" t="shared" si="10" ref="D24:V24">IF($C13&lt;&gt;0,D13/$C13*100,0)</f>
        <v>0</v>
      </c>
      <c r="E24" s="46">
        <f t="shared" si="10"/>
        <v>0</v>
      </c>
      <c r="F24" s="8">
        <f t="shared" si="10"/>
        <v>0</v>
      </c>
      <c r="G24" s="46">
        <f t="shared" si="10"/>
        <v>0</v>
      </c>
      <c r="H24" s="8">
        <f t="shared" si="10"/>
        <v>0</v>
      </c>
      <c r="I24" s="8">
        <f t="shared" si="10"/>
        <v>0</v>
      </c>
      <c r="J24" s="46">
        <f t="shared" si="10"/>
        <v>0</v>
      </c>
      <c r="K24" s="9">
        <f t="shared" si="10"/>
        <v>0</v>
      </c>
      <c r="L24" s="46">
        <f t="shared" si="10"/>
        <v>0</v>
      </c>
      <c r="M24" s="7">
        <f t="shared" si="10"/>
        <v>0</v>
      </c>
      <c r="N24" s="46">
        <f t="shared" si="10"/>
        <v>0</v>
      </c>
      <c r="O24" s="9">
        <f t="shared" si="10"/>
        <v>0</v>
      </c>
      <c r="P24" s="7">
        <f t="shared" si="10"/>
        <v>0</v>
      </c>
      <c r="Q24" s="46">
        <f t="shared" si="10"/>
        <v>0</v>
      </c>
      <c r="R24" s="9">
        <f t="shared" si="10"/>
        <v>0</v>
      </c>
      <c r="S24" s="46">
        <f t="shared" si="10"/>
        <v>0</v>
      </c>
      <c r="T24" s="47">
        <f t="shared" si="10"/>
        <v>0</v>
      </c>
      <c r="U24" s="191">
        <f t="shared" si="10"/>
        <v>0</v>
      </c>
      <c r="V24" s="192">
        <f t="shared" si="10"/>
        <v>0</v>
      </c>
    </row>
    <row r="25" spans="2:22" s="29" customFormat="1" ht="13.5">
      <c r="B25" s="560" t="s">
        <v>75</v>
      </c>
      <c r="C25" s="6">
        <f t="shared" si="5"/>
        <v>100.00000000000001</v>
      </c>
      <c r="D25" s="25">
        <f aca="true" t="shared" si="11" ref="D25:V25">IF($C14&lt;&gt;0,D14/$C14*100,0)</f>
        <v>59.154929577464785</v>
      </c>
      <c r="E25" s="46">
        <f t="shared" si="11"/>
        <v>57.74647887323944</v>
      </c>
      <c r="F25" s="8">
        <f t="shared" si="11"/>
        <v>1.4084507042253522</v>
      </c>
      <c r="G25" s="46">
        <f t="shared" si="11"/>
        <v>0</v>
      </c>
      <c r="H25" s="8">
        <f t="shared" si="11"/>
        <v>0</v>
      </c>
      <c r="I25" s="8">
        <f t="shared" si="11"/>
        <v>0</v>
      </c>
      <c r="J25" s="46">
        <f t="shared" si="11"/>
        <v>0</v>
      </c>
      <c r="K25" s="9">
        <f t="shared" si="11"/>
        <v>16.901408450704224</v>
      </c>
      <c r="L25" s="46">
        <f t="shared" si="11"/>
        <v>1.4084507042253522</v>
      </c>
      <c r="M25" s="7">
        <f t="shared" si="11"/>
        <v>0</v>
      </c>
      <c r="N25" s="46">
        <f t="shared" si="11"/>
        <v>1.4084507042253522</v>
      </c>
      <c r="O25" s="9">
        <f t="shared" si="11"/>
        <v>0</v>
      </c>
      <c r="P25" s="7">
        <f t="shared" si="11"/>
        <v>15.492957746478872</v>
      </c>
      <c r="Q25" s="46">
        <f t="shared" si="11"/>
        <v>0</v>
      </c>
      <c r="R25" s="9">
        <f t="shared" si="11"/>
        <v>0</v>
      </c>
      <c r="S25" s="46">
        <f t="shared" si="11"/>
        <v>7.042253521126761</v>
      </c>
      <c r="T25" s="47">
        <f t="shared" si="11"/>
        <v>0</v>
      </c>
      <c r="U25" s="191">
        <f t="shared" si="11"/>
        <v>0</v>
      </c>
      <c r="V25" s="192">
        <f t="shared" si="11"/>
        <v>0</v>
      </c>
    </row>
    <row r="26" spans="2:22" s="29" customFormat="1" ht="14.25" thickBot="1">
      <c r="B26" s="559" t="s">
        <v>15</v>
      </c>
      <c r="C26" s="48">
        <f t="shared" si="5"/>
        <v>100</v>
      </c>
      <c r="D26" s="28">
        <f aca="true" t="shared" si="12" ref="D26:V26">IF($C15&lt;&gt;0,D15/$C15*100,0)</f>
        <v>23.580786026200872</v>
      </c>
      <c r="E26" s="51">
        <f t="shared" si="12"/>
        <v>22.707423580786028</v>
      </c>
      <c r="F26" s="50">
        <f t="shared" si="12"/>
        <v>0.8733624454148471</v>
      </c>
      <c r="G26" s="51">
        <f t="shared" si="12"/>
        <v>0</v>
      </c>
      <c r="H26" s="50">
        <f t="shared" si="12"/>
        <v>0</v>
      </c>
      <c r="I26" s="50">
        <f t="shared" si="12"/>
        <v>0</v>
      </c>
      <c r="J26" s="51">
        <f t="shared" si="12"/>
        <v>0</v>
      </c>
      <c r="K26" s="10">
        <f t="shared" si="12"/>
        <v>31.4410480349345</v>
      </c>
      <c r="L26" s="51">
        <f t="shared" si="12"/>
        <v>0</v>
      </c>
      <c r="M26" s="49">
        <f t="shared" si="12"/>
        <v>0</v>
      </c>
      <c r="N26" s="51">
        <f t="shared" si="12"/>
        <v>0</v>
      </c>
      <c r="O26" s="10">
        <f t="shared" si="12"/>
        <v>1.3100436681222707</v>
      </c>
      <c r="P26" s="49">
        <f t="shared" si="12"/>
        <v>31.004366812227076</v>
      </c>
      <c r="Q26" s="51">
        <f t="shared" si="12"/>
        <v>0.8733624454148471</v>
      </c>
      <c r="R26" s="10">
        <f t="shared" si="12"/>
        <v>1.7467248908296942</v>
      </c>
      <c r="S26" s="51">
        <f t="shared" si="12"/>
        <v>10.043668122270741</v>
      </c>
      <c r="T26" s="91">
        <f t="shared" si="12"/>
        <v>0</v>
      </c>
      <c r="U26" s="193">
        <f t="shared" si="12"/>
        <v>0</v>
      </c>
      <c r="V26" s="194">
        <f t="shared" si="12"/>
        <v>0</v>
      </c>
    </row>
    <row r="27" ht="13.5">
      <c r="V27" s="65"/>
    </row>
    <row r="28" spans="2:22" ht="13.5">
      <c r="B28" s="153" t="s">
        <v>48</v>
      </c>
      <c r="C28" s="53" t="s">
        <v>47</v>
      </c>
      <c r="V28" s="65"/>
    </row>
    <row r="29" spans="2:3" ht="13.5">
      <c r="B29" s="153" t="s">
        <v>49</v>
      </c>
      <c r="C29" s="53" t="s">
        <v>50</v>
      </c>
    </row>
  </sheetData>
  <sheetProtection/>
  <mergeCells count="24">
    <mergeCell ref="U3:V3"/>
    <mergeCell ref="U4:V4"/>
    <mergeCell ref="T4:T5"/>
    <mergeCell ref="P3:Q3"/>
    <mergeCell ref="L4:L5"/>
    <mergeCell ref="S4:S5"/>
    <mergeCell ref="O4:O5"/>
    <mergeCell ref="R4:R5"/>
    <mergeCell ref="B3:B5"/>
    <mergeCell ref="C3:C4"/>
    <mergeCell ref="D3:J3"/>
    <mergeCell ref="M3:N3"/>
    <mergeCell ref="D4:D5"/>
    <mergeCell ref="E4:E5"/>
    <mergeCell ref="J4:J5"/>
    <mergeCell ref="K4:K5"/>
    <mergeCell ref="F4:F5"/>
    <mergeCell ref="G4:G5"/>
    <mergeCell ref="H4:H5"/>
    <mergeCell ref="I4:I5"/>
    <mergeCell ref="P4:P5"/>
    <mergeCell ref="Q4:Q5"/>
    <mergeCell ref="M4:M5"/>
    <mergeCell ref="N4:N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V29"/>
  <sheetViews>
    <sheetView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6" sqref="K16"/>
    </sheetView>
  </sheetViews>
  <sheetFormatPr defaultColWidth="7.125" defaultRowHeight="13.5"/>
  <cols>
    <col min="1" max="1" width="3.75390625" style="67" customWidth="1"/>
    <col min="2" max="2" width="11.125" style="67" customWidth="1"/>
    <col min="3" max="3" width="11.25390625" style="67" customWidth="1"/>
    <col min="4" max="4" width="9.375" style="67" customWidth="1"/>
    <col min="5" max="10" width="7.50390625" style="67" customWidth="1"/>
    <col min="11" max="11" width="8.75390625" style="67" customWidth="1"/>
    <col min="12" max="12" width="8.625" style="67" customWidth="1"/>
    <col min="13" max="14" width="7.375" style="67" customWidth="1"/>
    <col min="15" max="15" width="8.25390625" style="67" customWidth="1"/>
    <col min="16" max="17" width="7.50390625" style="67" customWidth="1"/>
    <col min="18" max="18" width="7.625" style="67" customWidth="1"/>
    <col min="19" max="19" width="7.50390625" style="67" customWidth="1"/>
    <col min="20" max="20" width="6.25390625" style="67" customWidth="1"/>
    <col min="21" max="22" width="7.50390625" style="67" customWidth="1"/>
    <col min="23" max="247" width="9.00390625" style="67" customWidth="1"/>
    <col min="248" max="248" width="12.50390625" style="67" customWidth="1"/>
    <col min="249" max="249" width="11.125" style="67" bestFit="1" customWidth="1"/>
    <col min="250" max="250" width="9.00390625" style="67" customWidth="1"/>
    <col min="251" max="251" width="7.50390625" style="67" customWidth="1"/>
    <col min="252" max="16384" width="7.125" style="67" customWidth="1"/>
  </cols>
  <sheetData>
    <row r="1" ht="17.25">
      <c r="B1" s="66" t="s">
        <v>37</v>
      </c>
    </row>
    <row r="2" spans="2:22" ht="18" thickBot="1">
      <c r="B2" s="66"/>
      <c r="U2" s="162"/>
      <c r="V2" s="163" t="str">
        <f>'国・公・私立計【男女】'!V2</f>
        <v>平成31年３月卒業</v>
      </c>
    </row>
    <row r="3" spans="2:22" s="83" customFormat="1" ht="34.5" customHeight="1">
      <c r="B3" s="619" t="s">
        <v>0</v>
      </c>
      <c r="C3" s="622" t="s">
        <v>1</v>
      </c>
      <c r="D3" s="610" t="s">
        <v>2</v>
      </c>
      <c r="E3" s="624"/>
      <c r="F3" s="624"/>
      <c r="G3" s="624"/>
      <c r="H3" s="624"/>
      <c r="I3" s="624"/>
      <c r="J3" s="625"/>
      <c r="K3" s="221" t="s">
        <v>18</v>
      </c>
      <c r="L3" s="222" t="s">
        <v>19</v>
      </c>
      <c r="M3" s="626" t="s">
        <v>3</v>
      </c>
      <c r="N3" s="627"/>
      <c r="O3" s="221" t="s">
        <v>20</v>
      </c>
      <c r="P3" s="609" t="s">
        <v>46</v>
      </c>
      <c r="Q3" s="610"/>
      <c r="R3" s="221" t="s">
        <v>21</v>
      </c>
      <c r="S3" s="221" t="s">
        <v>22</v>
      </c>
      <c r="T3" s="223" t="s">
        <v>23</v>
      </c>
      <c r="U3" s="626" t="s">
        <v>25</v>
      </c>
      <c r="V3" s="638"/>
    </row>
    <row r="4" spans="2:22" s="83" customFormat="1" ht="32.25" customHeight="1">
      <c r="B4" s="620"/>
      <c r="C4" s="623"/>
      <c r="D4" s="634" t="s">
        <v>4</v>
      </c>
      <c r="E4" s="636" t="s">
        <v>5</v>
      </c>
      <c r="F4" s="628" t="s">
        <v>52</v>
      </c>
      <c r="G4" s="628" t="s">
        <v>53</v>
      </c>
      <c r="H4" s="628" t="s">
        <v>54</v>
      </c>
      <c r="I4" s="628" t="s">
        <v>55</v>
      </c>
      <c r="J4" s="615" t="s">
        <v>56</v>
      </c>
      <c r="K4" s="617" t="s">
        <v>57</v>
      </c>
      <c r="L4" s="632" t="s">
        <v>4</v>
      </c>
      <c r="M4" s="630" t="s">
        <v>58</v>
      </c>
      <c r="N4" s="615" t="s">
        <v>6</v>
      </c>
      <c r="O4" s="617" t="s">
        <v>59</v>
      </c>
      <c r="P4" s="611" t="s">
        <v>60</v>
      </c>
      <c r="Q4" s="613" t="s">
        <v>61</v>
      </c>
      <c r="R4" s="617" t="s">
        <v>62</v>
      </c>
      <c r="S4" s="641" t="s">
        <v>7</v>
      </c>
      <c r="T4" s="643" t="s">
        <v>24</v>
      </c>
      <c r="U4" s="639" t="s">
        <v>51</v>
      </c>
      <c r="V4" s="640"/>
    </row>
    <row r="5" spans="2:22" s="83" customFormat="1" ht="69.75" customHeight="1" thickBot="1">
      <c r="B5" s="621"/>
      <c r="C5" s="84" t="s">
        <v>8</v>
      </c>
      <c r="D5" s="635"/>
      <c r="E5" s="637"/>
      <c r="F5" s="629"/>
      <c r="G5" s="629"/>
      <c r="H5" s="629"/>
      <c r="I5" s="629"/>
      <c r="J5" s="616"/>
      <c r="K5" s="618"/>
      <c r="L5" s="633"/>
      <c r="M5" s="631"/>
      <c r="N5" s="616"/>
      <c r="O5" s="618"/>
      <c r="P5" s="612"/>
      <c r="Q5" s="614"/>
      <c r="R5" s="618"/>
      <c r="S5" s="642"/>
      <c r="T5" s="644"/>
      <c r="U5" s="224" t="s">
        <v>63</v>
      </c>
      <c r="V5" s="225" t="s">
        <v>64</v>
      </c>
    </row>
    <row r="6" spans="2:22" ht="13.5" customHeight="1">
      <c r="B6" s="68" t="s">
        <v>26</v>
      </c>
      <c r="C6" s="69"/>
      <c r="D6" s="131"/>
      <c r="E6" s="70"/>
      <c r="F6" s="71"/>
      <c r="G6" s="71"/>
      <c r="H6" s="71"/>
      <c r="I6" s="71"/>
      <c r="J6" s="72"/>
      <c r="K6" s="73"/>
      <c r="L6" s="130"/>
      <c r="M6" s="74"/>
      <c r="N6" s="72"/>
      <c r="O6" s="75"/>
      <c r="P6" s="188"/>
      <c r="Q6" s="184"/>
      <c r="R6" s="73"/>
      <c r="S6" s="76"/>
      <c r="T6" s="198"/>
      <c r="U6" s="202"/>
      <c r="V6" s="199"/>
    </row>
    <row r="7" spans="2:22" s="118" customFormat="1" ht="13.5" customHeight="1">
      <c r="B7" s="77" t="s">
        <v>27</v>
      </c>
      <c r="C7" s="96">
        <f>SUM(D7,K7:L7,O7:T7)</f>
        <v>107</v>
      </c>
      <c r="D7" s="97">
        <f>SUM(E7:J7)</f>
        <v>63</v>
      </c>
      <c r="E7" s="98">
        <v>63</v>
      </c>
      <c r="F7" s="99">
        <v>0</v>
      </c>
      <c r="G7" s="99">
        <v>0</v>
      </c>
      <c r="H7" s="99">
        <v>0</v>
      </c>
      <c r="I7" s="99">
        <v>0</v>
      </c>
      <c r="J7" s="100">
        <v>0</v>
      </c>
      <c r="K7" s="101">
        <v>0</v>
      </c>
      <c r="L7" s="101">
        <f>SUM(M7:N7)</f>
        <v>0</v>
      </c>
      <c r="M7" s="102">
        <v>0</v>
      </c>
      <c r="N7" s="100">
        <v>0</v>
      </c>
      <c r="O7" s="101">
        <v>0</v>
      </c>
      <c r="P7" s="186">
        <v>0</v>
      </c>
      <c r="Q7" s="97">
        <v>0</v>
      </c>
      <c r="R7" s="101">
        <v>0</v>
      </c>
      <c r="S7" s="101">
        <v>44</v>
      </c>
      <c r="T7" s="176">
        <v>0</v>
      </c>
      <c r="U7" s="203">
        <v>0</v>
      </c>
      <c r="V7" s="103">
        <v>0</v>
      </c>
    </row>
    <row r="8" spans="2:22" s="118" customFormat="1" ht="13.5" customHeight="1">
      <c r="B8" s="77"/>
      <c r="C8" s="96"/>
      <c r="D8" s="97"/>
      <c r="E8" s="98"/>
      <c r="F8" s="99"/>
      <c r="G8" s="99"/>
      <c r="H8" s="99"/>
      <c r="I8" s="99"/>
      <c r="J8" s="100"/>
      <c r="K8" s="101"/>
      <c r="L8" s="101"/>
      <c r="M8" s="102"/>
      <c r="N8" s="100"/>
      <c r="O8" s="101"/>
      <c r="P8" s="186"/>
      <c r="Q8" s="97"/>
      <c r="R8" s="101"/>
      <c r="S8" s="101"/>
      <c r="T8" s="176"/>
      <c r="U8" s="203"/>
      <c r="V8" s="103"/>
    </row>
    <row r="9" spans="2:22" ht="13.5" customHeight="1">
      <c r="B9" s="77" t="s">
        <v>28</v>
      </c>
      <c r="C9" s="96">
        <f>SUM(C10:C15)</f>
        <v>5309</v>
      </c>
      <c r="D9" s="104">
        <f aca="true" t="shared" si="0" ref="D9:T9">SUM(D10:D15)</f>
        <v>4129</v>
      </c>
      <c r="E9" s="31">
        <f t="shared" si="0"/>
        <v>3704</v>
      </c>
      <c r="F9" s="32">
        <f t="shared" si="0"/>
        <v>328</v>
      </c>
      <c r="G9" s="32">
        <f t="shared" si="0"/>
        <v>0</v>
      </c>
      <c r="H9" s="32">
        <f t="shared" si="0"/>
        <v>1</v>
      </c>
      <c r="I9" s="32">
        <f t="shared" si="0"/>
        <v>96</v>
      </c>
      <c r="J9" s="33">
        <f t="shared" si="0"/>
        <v>0</v>
      </c>
      <c r="K9" s="34">
        <f t="shared" si="0"/>
        <v>508</v>
      </c>
      <c r="L9" s="101">
        <f t="shared" si="0"/>
        <v>205</v>
      </c>
      <c r="M9" s="35">
        <f t="shared" si="0"/>
        <v>75</v>
      </c>
      <c r="N9" s="33">
        <f t="shared" si="0"/>
        <v>130</v>
      </c>
      <c r="O9" s="34">
        <f t="shared" si="0"/>
        <v>4</v>
      </c>
      <c r="P9" s="31">
        <f t="shared" si="0"/>
        <v>223</v>
      </c>
      <c r="Q9" s="155">
        <f>SUM(Q10:Q15)</f>
        <v>1</v>
      </c>
      <c r="R9" s="34">
        <f t="shared" si="0"/>
        <v>27</v>
      </c>
      <c r="S9" s="34">
        <f t="shared" si="0"/>
        <v>210</v>
      </c>
      <c r="T9" s="179">
        <f t="shared" si="0"/>
        <v>2</v>
      </c>
      <c r="U9" s="159">
        <f>SUM(U10:U15)</f>
        <v>0</v>
      </c>
      <c r="V9" s="161">
        <f>SUM(V10:V15)</f>
        <v>0</v>
      </c>
    </row>
    <row r="10" spans="2:22" s="118" customFormat="1" ht="13.5" customHeight="1">
      <c r="B10" s="560" t="s">
        <v>66</v>
      </c>
      <c r="C10" s="96">
        <f aca="true" t="shared" si="1" ref="C10:C15">SUM(D10,K10:L10,O10:T10)</f>
        <v>4741</v>
      </c>
      <c r="D10" s="104">
        <f aca="true" t="shared" si="2" ref="D10:D15">SUM(E10:J10)</f>
        <v>3816</v>
      </c>
      <c r="E10" s="105">
        <v>3525</v>
      </c>
      <c r="F10" s="106">
        <v>278</v>
      </c>
      <c r="G10" s="106">
        <v>0</v>
      </c>
      <c r="H10" s="106">
        <v>0</v>
      </c>
      <c r="I10" s="106">
        <v>13</v>
      </c>
      <c r="J10" s="107">
        <v>0</v>
      </c>
      <c r="K10" s="108">
        <v>404</v>
      </c>
      <c r="L10" s="101">
        <f aca="true" t="shared" si="3" ref="L10:L15">SUM(M10:N10)</f>
        <v>201</v>
      </c>
      <c r="M10" s="109">
        <v>75</v>
      </c>
      <c r="N10" s="107">
        <v>126</v>
      </c>
      <c r="O10" s="108">
        <v>3</v>
      </c>
      <c r="P10" s="105">
        <v>136</v>
      </c>
      <c r="Q10" s="190">
        <v>0</v>
      </c>
      <c r="R10" s="182">
        <v>20</v>
      </c>
      <c r="S10" s="108">
        <v>159</v>
      </c>
      <c r="T10" s="177">
        <v>2</v>
      </c>
      <c r="U10" s="204">
        <v>0</v>
      </c>
      <c r="V10" s="200">
        <v>0</v>
      </c>
    </row>
    <row r="11" spans="2:22" s="118" customFormat="1" ht="13.5" customHeight="1">
      <c r="B11" s="560" t="s">
        <v>69</v>
      </c>
      <c r="C11" s="96">
        <f t="shared" si="1"/>
        <v>44</v>
      </c>
      <c r="D11" s="104">
        <f t="shared" si="2"/>
        <v>13</v>
      </c>
      <c r="E11" s="105">
        <v>7</v>
      </c>
      <c r="F11" s="106">
        <v>6</v>
      </c>
      <c r="G11" s="106">
        <v>0</v>
      </c>
      <c r="H11" s="106">
        <v>0</v>
      </c>
      <c r="I11" s="106">
        <v>0</v>
      </c>
      <c r="J11" s="107">
        <v>0</v>
      </c>
      <c r="K11" s="108">
        <v>7</v>
      </c>
      <c r="L11" s="101">
        <f t="shared" si="3"/>
        <v>0</v>
      </c>
      <c r="M11" s="109">
        <v>0</v>
      </c>
      <c r="N11" s="107">
        <v>0</v>
      </c>
      <c r="O11" s="108">
        <v>0</v>
      </c>
      <c r="P11" s="105">
        <v>19</v>
      </c>
      <c r="Q11" s="190">
        <v>0</v>
      </c>
      <c r="R11" s="182">
        <v>1</v>
      </c>
      <c r="S11" s="108">
        <v>4</v>
      </c>
      <c r="T11" s="177">
        <v>0</v>
      </c>
      <c r="U11" s="204">
        <v>0</v>
      </c>
      <c r="V11" s="200">
        <v>0</v>
      </c>
    </row>
    <row r="12" spans="2:22" s="118" customFormat="1" ht="13.5" customHeight="1">
      <c r="B12" s="560" t="s">
        <v>72</v>
      </c>
      <c r="C12" s="96">
        <f t="shared" si="1"/>
        <v>89</v>
      </c>
      <c r="D12" s="104">
        <f t="shared" si="2"/>
        <v>83</v>
      </c>
      <c r="E12" s="105">
        <v>0</v>
      </c>
      <c r="F12" s="106">
        <v>0</v>
      </c>
      <c r="G12" s="106">
        <v>0</v>
      </c>
      <c r="H12" s="106">
        <v>1</v>
      </c>
      <c r="I12" s="106">
        <v>82</v>
      </c>
      <c r="J12" s="107">
        <v>0</v>
      </c>
      <c r="K12" s="108">
        <v>2</v>
      </c>
      <c r="L12" s="101">
        <f t="shared" si="3"/>
        <v>0</v>
      </c>
      <c r="M12" s="109">
        <v>0</v>
      </c>
      <c r="N12" s="107">
        <v>0</v>
      </c>
      <c r="O12" s="108">
        <v>0</v>
      </c>
      <c r="P12" s="105">
        <v>1</v>
      </c>
      <c r="Q12" s="190">
        <v>0</v>
      </c>
      <c r="R12" s="110">
        <v>0</v>
      </c>
      <c r="S12" s="108">
        <v>3</v>
      </c>
      <c r="T12" s="177">
        <v>0</v>
      </c>
      <c r="U12" s="204">
        <v>0</v>
      </c>
      <c r="V12" s="200">
        <v>0</v>
      </c>
    </row>
    <row r="13" spans="2:22" s="118" customFormat="1" ht="13.5" customHeight="1">
      <c r="B13" s="560" t="s">
        <v>74</v>
      </c>
      <c r="C13" s="96">
        <f t="shared" si="1"/>
        <v>0</v>
      </c>
      <c r="D13" s="104">
        <f t="shared" si="2"/>
        <v>0</v>
      </c>
      <c r="E13" s="105">
        <v>0</v>
      </c>
      <c r="F13" s="106">
        <v>0</v>
      </c>
      <c r="G13" s="106">
        <v>0</v>
      </c>
      <c r="H13" s="106">
        <v>0</v>
      </c>
      <c r="I13" s="106">
        <v>0</v>
      </c>
      <c r="J13" s="107">
        <v>0</v>
      </c>
      <c r="K13" s="108">
        <v>0</v>
      </c>
      <c r="L13" s="101">
        <f t="shared" si="3"/>
        <v>0</v>
      </c>
      <c r="M13" s="109">
        <v>0</v>
      </c>
      <c r="N13" s="107">
        <v>0</v>
      </c>
      <c r="O13" s="108">
        <v>0</v>
      </c>
      <c r="P13" s="105">
        <v>0</v>
      </c>
      <c r="Q13" s="190">
        <v>0</v>
      </c>
      <c r="R13" s="110">
        <v>0</v>
      </c>
      <c r="S13" s="108">
        <v>0</v>
      </c>
      <c r="T13" s="177">
        <v>0</v>
      </c>
      <c r="U13" s="204">
        <v>0</v>
      </c>
      <c r="V13" s="200">
        <v>0</v>
      </c>
    </row>
    <row r="14" spans="2:22" s="118" customFormat="1" ht="13.5" customHeight="1">
      <c r="B14" s="560" t="s">
        <v>75</v>
      </c>
      <c r="C14" s="96">
        <f t="shared" si="1"/>
        <v>237</v>
      </c>
      <c r="D14" s="104">
        <f t="shared" si="2"/>
        <v>165</v>
      </c>
      <c r="E14" s="105">
        <v>143</v>
      </c>
      <c r="F14" s="106">
        <v>21</v>
      </c>
      <c r="G14" s="106">
        <v>0</v>
      </c>
      <c r="H14" s="106">
        <v>0</v>
      </c>
      <c r="I14" s="106">
        <v>1</v>
      </c>
      <c r="J14" s="107">
        <v>0</v>
      </c>
      <c r="K14" s="108">
        <v>27</v>
      </c>
      <c r="L14" s="101">
        <f t="shared" si="3"/>
        <v>4</v>
      </c>
      <c r="M14" s="109">
        <v>0</v>
      </c>
      <c r="N14" s="107">
        <v>4</v>
      </c>
      <c r="O14" s="108">
        <v>0</v>
      </c>
      <c r="P14" s="105">
        <v>16</v>
      </c>
      <c r="Q14" s="190">
        <v>0</v>
      </c>
      <c r="R14" s="182">
        <v>0</v>
      </c>
      <c r="S14" s="108">
        <v>25</v>
      </c>
      <c r="T14" s="177">
        <v>0</v>
      </c>
      <c r="U14" s="204">
        <v>0</v>
      </c>
      <c r="V14" s="200">
        <v>0</v>
      </c>
    </row>
    <row r="15" spans="2:22" s="118" customFormat="1" ht="13.5" customHeight="1" thickBot="1">
      <c r="B15" s="559" t="s">
        <v>15</v>
      </c>
      <c r="C15" s="498">
        <f t="shared" si="1"/>
        <v>198</v>
      </c>
      <c r="D15" s="112">
        <f t="shared" si="2"/>
        <v>52</v>
      </c>
      <c r="E15" s="113">
        <v>29</v>
      </c>
      <c r="F15" s="114">
        <v>23</v>
      </c>
      <c r="G15" s="114">
        <v>0</v>
      </c>
      <c r="H15" s="114">
        <v>0</v>
      </c>
      <c r="I15" s="114">
        <v>0</v>
      </c>
      <c r="J15" s="115">
        <v>0</v>
      </c>
      <c r="K15" s="116">
        <v>68</v>
      </c>
      <c r="L15" s="117">
        <f t="shared" si="3"/>
        <v>0</v>
      </c>
      <c r="M15" s="113">
        <v>0</v>
      </c>
      <c r="N15" s="115">
        <v>0</v>
      </c>
      <c r="O15" s="116">
        <v>1</v>
      </c>
      <c r="P15" s="187">
        <v>51</v>
      </c>
      <c r="Q15" s="183">
        <v>1</v>
      </c>
      <c r="R15" s="116">
        <v>6</v>
      </c>
      <c r="S15" s="116">
        <v>19</v>
      </c>
      <c r="T15" s="178">
        <v>0</v>
      </c>
      <c r="U15" s="205">
        <v>0</v>
      </c>
      <c r="V15" s="201">
        <v>0</v>
      </c>
    </row>
    <row r="16" spans="2:22" ht="13.5">
      <c r="B16" s="78"/>
      <c r="V16" s="78"/>
    </row>
    <row r="17" s="29" customFormat="1" ht="14.25" thickBot="1">
      <c r="B17" s="30" t="s">
        <v>17</v>
      </c>
    </row>
    <row r="18" spans="2:22" s="29" customFormat="1" ht="13.5">
      <c r="B18" s="36" t="s">
        <v>26</v>
      </c>
      <c r="C18" s="37"/>
      <c r="D18" s="38"/>
      <c r="E18" s="39"/>
      <c r="F18" s="40"/>
      <c r="G18" s="39"/>
      <c r="H18" s="40"/>
      <c r="I18" s="40"/>
      <c r="J18" s="39"/>
      <c r="K18" s="41"/>
      <c r="L18" s="39"/>
      <c r="M18" s="42"/>
      <c r="N18" s="39"/>
      <c r="O18" s="41"/>
      <c r="P18" s="42"/>
      <c r="Q18" s="39"/>
      <c r="R18" s="43"/>
      <c r="S18" s="39"/>
      <c r="T18" s="94"/>
      <c r="U18" s="180"/>
      <c r="V18" s="44"/>
    </row>
    <row r="19" spans="2:22" s="29" customFormat="1" ht="13.5">
      <c r="B19" s="45" t="s">
        <v>27</v>
      </c>
      <c r="C19" s="6">
        <f>D19+K19+L19+O19+P19+Q19+R19+S19+T19</f>
        <v>100</v>
      </c>
      <c r="D19" s="25">
        <f>IF($C7&lt;&gt;0,D7/$C7*100,0)</f>
        <v>58.87850467289719</v>
      </c>
      <c r="E19" s="46">
        <f aca="true" t="shared" si="4" ref="E19:V19">IF($C7&lt;&gt;0,E7/$C7*100,0)</f>
        <v>58.87850467289719</v>
      </c>
      <c r="F19" s="8">
        <f t="shared" si="4"/>
        <v>0</v>
      </c>
      <c r="G19" s="46">
        <f t="shared" si="4"/>
        <v>0</v>
      </c>
      <c r="H19" s="8">
        <f t="shared" si="4"/>
        <v>0</v>
      </c>
      <c r="I19" s="8">
        <f t="shared" si="4"/>
        <v>0</v>
      </c>
      <c r="J19" s="46">
        <f t="shared" si="4"/>
        <v>0</v>
      </c>
      <c r="K19" s="9">
        <f t="shared" si="4"/>
        <v>0</v>
      </c>
      <c r="L19" s="46">
        <f t="shared" si="4"/>
        <v>0</v>
      </c>
      <c r="M19" s="7">
        <f t="shared" si="4"/>
        <v>0</v>
      </c>
      <c r="N19" s="46">
        <f t="shared" si="4"/>
        <v>0</v>
      </c>
      <c r="O19" s="9">
        <f t="shared" si="4"/>
        <v>0</v>
      </c>
      <c r="P19" s="7">
        <f t="shared" si="4"/>
        <v>0</v>
      </c>
      <c r="Q19" s="46">
        <f t="shared" si="4"/>
        <v>0</v>
      </c>
      <c r="R19" s="9">
        <f t="shared" si="4"/>
        <v>0</v>
      </c>
      <c r="S19" s="46">
        <f t="shared" si="4"/>
        <v>41.1214953271028</v>
      </c>
      <c r="T19" s="47">
        <f t="shared" si="4"/>
        <v>0</v>
      </c>
      <c r="U19" s="181">
        <f t="shared" si="4"/>
        <v>0</v>
      </c>
      <c r="V19" s="24">
        <f t="shared" si="4"/>
        <v>0</v>
      </c>
    </row>
    <row r="20" spans="2:22" s="29" customFormat="1" ht="27">
      <c r="B20" s="45" t="s">
        <v>29</v>
      </c>
      <c r="C20" s="6">
        <f aca="true" t="shared" si="5" ref="C20:C26">D20+K20+L20+O20+P20+Q20+R20+S20+T20</f>
        <v>100.00000000000001</v>
      </c>
      <c r="D20" s="25">
        <f aca="true" t="shared" si="6" ref="D20:V20">IF($C9&lt;&gt;0,D9/$C9*100,0)</f>
        <v>77.77359201356188</v>
      </c>
      <c r="E20" s="46">
        <f t="shared" si="6"/>
        <v>69.76831795064984</v>
      </c>
      <c r="F20" s="8">
        <f t="shared" si="6"/>
        <v>6.178187982670936</v>
      </c>
      <c r="G20" s="46">
        <f t="shared" si="6"/>
        <v>0</v>
      </c>
      <c r="H20" s="8">
        <f t="shared" si="6"/>
        <v>0.018835938971557734</v>
      </c>
      <c r="I20" s="8">
        <f t="shared" si="6"/>
        <v>1.8082501412695424</v>
      </c>
      <c r="J20" s="46">
        <f t="shared" si="6"/>
        <v>0</v>
      </c>
      <c r="K20" s="9">
        <f t="shared" si="6"/>
        <v>9.568656997551328</v>
      </c>
      <c r="L20" s="46">
        <f t="shared" si="6"/>
        <v>3.8613674891693353</v>
      </c>
      <c r="M20" s="7">
        <f t="shared" si="6"/>
        <v>1.4126954228668298</v>
      </c>
      <c r="N20" s="46">
        <f t="shared" si="6"/>
        <v>2.448672066302505</v>
      </c>
      <c r="O20" s="9">
        <f t="shared" si="6"/>
        <v>0.07534375588623093</v>
      </c>
      <c r="P20" s="7">
        <f t="shared" si="6"/>
        <v>4.200414390657374</v>
      </c>
      <c r="Q20" s="46">
        <f t="shared" si="6"/>
        <v>0.018835938971557734</v>
      </c>
      <c r="R20" s="9">
        <f t="shared" si="6"/>
        <v>0.5085703522320587</v>
      </c>
      <c r="S20" s="46">
        <f t="shared" si="6"/>
        <v>3.9555471840271235</v>
      </c>
      <c r="T20" s="47">
        <f t="shared" si="6"/>
        <v>0.03767187794311547</v>
      </c>
      <c r="U20" s="181">
        <f t="shared" si="6"/>
        <v>0</v>
      </c>
      <c r="V20" s="24">
        <f t="shared" si="6"/>
        <v>0</v>
      </c>
    </row>
    <row r="21" spans="2:22" s="29" customFormat="1" ht="13.5">
      <c r="B21" s="560" t="s">
        <v>66</v>
      </c>
      <c r="C21" s="6">
        <f t="shared" si="5"/>
        <v>100</v>
      </c>
      <c r="D21" s="25">
        <f aca="true" t="shared" si="7" ref="D21:V21">IF($C10&lt;&gt;0,D10/$C10*100,0)</f>
        <v>80.48934823876819</v>
      </c>
      <c r="E21" s="46">
        <f t="shared" si="7"/>
        <v>74.35140265766715</v>
      </c>
      <c r="F21" s="8">
        <f t="shared" si="7"/>
        <v>5.863741826618857</v>
      </c>
      <c r="G21" s="46">
        <f t="shared" si="7"/>
        <v>0</v>
      </c>
      <c r="H21" s="8">
        <f t="shared" si="7"/>
        <v>0</v>
      </c>
      <c r="I21" s="8">
        <f t="shared" si="7"/>
        <v>0.27420375448217676</v>
      </c>
      <c r="J21" s="46">
        <f t="shared" si="7"/>
        <v>0</v>
      </c>
      <c r="K21" s="9">
        <f t="shared" si="7"/>
        <v>8.521408985446108</v>
      </c>
      <c r="L21" s="46">
        <f t="shared" si="7"/>
        <v>4.239611896224425</v>
      </c>
      <c r="M21" s="7">
        <f t="shared" si="7"/>
        <v>1.5819447373971736</v>
      </c>
      <c r="N21" s="46">
        <f t="shared" si="7"/>
        <v>2.657667158827252</v>
      </c>
      <c r="O21" s="9">
        <f t="shared" si="7"/>
        <v>0.06327778949588694</v>
      </c>
      <c r="P21" s="7">
        <f t="shared" si="7"/>
        <v>2.8685931238135414</v>
      </c>
      <c r="Q21" s="46">
        <f t="shared" si="7"/>
        <v>0</v>
      </c>
      <c r="R21" s="9">
        <f t="shared" si="7"/>
        <v>0.4218519299725796</v>
      </c>
      <c r="S21" s="46">
        <f t="shared" si="7"/>
        <v>3.353722843282008</v>
      </c>
      <c r="T21" s="47">
        <f t="shared" si="7"/>
        <v>0.04218519299725796</v>
      </c>
      <c r="U21" s="181">
        <f t="shared" si="7"/>
        <v>0</v>
      </c>
      <c r="V21" s="24">
        <f t="shared" si="7"/>
        <v>0</v>
      </c>
    </row>
    <row r="22" spans="2:22" s="29" customFormat="1" ht="13.5">
      <c r="B22" s="560" t="s">
        <v>69</v>
      </c>
      <c r="C22" s="6">
        <f t="shared" si="5"/>
        <v>99.99999999999999</v>
      </c>
      <c r="D22" s="25">
        <f aca="true" t="shared" si="8" ref="D22:V22">IF($C11&lt;&gt;0,D11/$C11*100,0)</f>
        <v>29.545454545454547</v>
      </c>
      <c r="E22" s="46">
        <f t="shared" si="8"/>
        <v>15.909090909090908</v>
      </c>
      <c r="F22" s="8">
        <f t="shared" si="8"/>
        <v>13.636363636363635</v>
      </c>
      <c r="G22" s="46">
        <f t="shared" si="8"/>
        <v>0</v>
      </c>
      <c r="H22" s="8">
        <f t="shared" si="8"/>
        <v>0</v>
      </c>
      <c r="I22" s="8">
        <f t="shared" si="8"/>
        <v>0</v>
      </c>
      <c r="J22" s="46">
        <f t="shared" si="8"/>
        <v>0</v>
      </c>
      <c r="K22" s="9">
        <f t="shared" si="8"/>
        <v>15.909090909090908</v>
      </c>
      <c r="L22" s="46">
        <f t="shared" si="8"/>
        <v>0</v>
      </c>
      <c r="M22" s="7">
        <f t="shared" si="8"/>
        <v>0</v>
      </c>
      <c r="N22" s="46">
        <f t="shared" si="8"/>
        <v>0</v>
      </c>
      <c r="O22" s="9">
        <f t="shared" si="8"/>
        <v>0</v>
      </c>
      <c r="P22" s="7">
        <f t="shared" si="8"/>
        <v>43.18181818181818</v>
      </c>
      <c r="Q22" s="46">
        <f t="shared" si="8"/>
        <v>0</v>
      </c>
      <c r="R22" s="9">
        <f t="shared" si="8"/>
        <v>2.272727272727273</v>
      </c>
      <c r="S22" s="46">
        <f t="shared" si="8"/>
        <v>9.090909090909092</v>
      </c>
      <c r="T22" s="47">
        <f t="shared" si="8"/>
        <v>0</v>
      </c>
      <c r="U22" s="191">
        <f t="shared" si="8"/>
        <v>0</v>
      </c>
      <c r="V22" s="192">
        <f t="shared" si="8"/>
        <v>0</v>
      </c>
    </row>
    <row r="23" spans="2:22" s="29" customFormat="1" ht="13.5">
      <c r="B23" s="560" t="s">
        <v>72</v>
      </c>
      <c r="C23" s="6">
        <f t="shared" si="5"/>
        <v>99.99999999999999</v>
      </c>
      <c r="D23" s="25">
        <f aca="true" t="shared" si="9" ref="D23:V23">IF($C12&lt;&gt;0,D12/$C12*100,0)</f>
        <v>93.25842696629213</v>
      </c>
      <c r="E23" s="46">
        <f t="shared" si="9"/>
        <v>0</v>
      </c>
      <c r="F23" s="8">
        <f t="shared" si="9"/>
        <v>0</v>
      </c>
      <c r="G23" s="46">
        <f t="shared" si="9"/>
        <v>0</v>
      </c>
      <c r="H23" s="8">
        <f t="shared" si="9"/>
        <v>1.1235955056179776</v>
      </c>
      <c r="I23" s="8">
        <f t="shared" si="9"/>
        <v>92.13483146067416</v>
      </c>
      <c r="J23" s="46">
        <f t="shared" si="9"/>
        <v>0</v>
      </c>
      <c r="K23" s="9">
        <f t="shared" si="9"/>
        <v>2.247191011235955</v>
      </c>
      <c r="L23" s="46">
        <f t="shared" si="9"/>
        <v>0</v>
      </c>
      <c r="M23" s="7">
        <f t="shared" si="9"/>
        <v>0</v>
      </c>
      <c r="N23" s="46">
        <f t="shared" si="9"/>
        <v>0</v>
      </c>
      <c r="O23" s="9">
        <f t="shared" si="9"/>
        <v>0</v>
      </c>
      <c r="P23" s="7">
        <f t="shared" si="9"/>
        <v>1.1235955056179776</v>
      </c>
      <c r="Q23" s="46">
        <f t="shared" si="9"/>
        <v>0</v>
      </c>
      <c r="R23" s="9">
        <f t="shared" si="9"/>
        <v>0</v>
      </c>
      <c r="S23" s="46">
        <f t="shared" si="9"/>
        <v>3.3707865168539324</v>
      </c>
      <c r="T23" s="47">
        <f t="shared" si="9"/>
        <v>0</v>
      </c>
      <c r="U23" s="191">
        <f t="shared" si="9"/>
        <v>0</v>
      </c>
      <c r="V23" s="192">
        <f t="shared" si="9"/>
        <v>0</v>
      </c>
    </row>
    <row r="24" spans="2:22" s="29" customFormat="1" ht="13.5">
      <c r="B24" s="560" t="s">
        <v>74</v>
      </c>
      <c r="C24" s="6">
        <f t="shared" si="5"/>
        <v>0</v>
      </c>
      <c r="D24" s="25">
        <f aca="true" t="shared" si="10" ref="D24:V24">IF($C13&lt;&gt;0,D13/$C13*100,0)</f>
        <v>0</v>
      </c>
      <c r="E24" s="46">
        <f t="shared" si="10"/>
        <v>0</v>
      </c>
      <c r="F24" s="8">
        <f t="shared" si="10"/>
        <v>0</v>
      </c>
      <c r="G24" s="46">
        <f t="shared" si="10"/>
        <v>0</v>
      </c>
      <c r="H24" s="8">
        <f t="shared" si="10"/>
        <v>0</v>
      </c>
      <c r="I24" s="8">
        <f t="shared" si="10"/>
        <v>0</v>
      </c>
      <c r="J24" s="46">
        <f t="shared" si="10"/>
        <v>0</v>
      </c>
      <c r="K24" s="9">
        <f t="shared" si="10"/>
        <v>0</v>
      </c>
      <c r="L24" s="46">
        <f t="shared" si="10"/>
        <v>0</v>
      </c>
      <c r="M24" s="7">
        <f t="shared" si="10"/>
        <v>0</v>
      </c>
      <c r="N24" s="46">
        <f t="shared" si="10"/>
        <v>0</v>
      </c>
      <c r="O24" s="9">
        <f t="shared" si="10"/>
        <v>0</v>
      </c>
      <c r="P24" s="7">
        <f t="shared" si="10"/>
        <v>0</v>
      </c>
      <c r="Q24" s="46">
        <f t="shared" si="10"/>
        <v>0</v>
      </c>
      <c r="R24" s="9">
        <f t="shared" si="10"/>
        <v>0</v>
      </c>
      <c r="S24" s="46">
        <f t="shared" si="10"/>
        <v>0</v>
      </c>
      <c r="T24" s="47">
        <f t="shared" si="10"/>
        <v>0</v>
      </c>
      <c r="U24" s="191">
        <f t="shared" si="10"/>
        <v>0</v>
      </c>
      <c r="V24" s="192">
        <f t="shared" si="10"/>
        <v>0</v>
      </c>
    </row>
    <row r="25" spans="2:22" s="29" customFormat="1" ht="13.5">
      <c r="B25" s="560" t="s">
        <v>75</v>
      </c>
      <c r="C25" s="6">
        <f t="shared" si="5"/>
        <v>100.00000000000001</v>
      </c>
      <c r="D25" s="25">
        <f aca="true" t="shared" si="11" ref="D25:V25">IF($C14&lt;&gt;0,D14/$C14*100,0)</f>
        <v>69.62025316455697</v>
      </c>
      <c r="E25" s="46">
        <f t="shared" si="11"/>
        <v>60.337552742616026</v>
      </c>
      <c r="F25" s="8">
        <f t="shared" si="11"/>
        <v>8.860759493670885</v>
      </c>
      <c r="G25" s="46">
        <f t="shared" si="11"/>
        <v>0</v>
      </c>
      <c r="H25" s="8">
        <f t="shared" si="11"/>
        <v>0</v>
      </c>
      <c r="I25" s="8">
        <f t="shared" si="11"/>
        <v>0.42194092827004215</v>
      </c>
      <c r="J25" s="46">
        <f t="shared" si="11"/>
        <v>0</v>
      </c>
      <c r="K25" s="9">
        <f t="shared" si="11"/>
        <v>11.39240506329114</v>
      </c>
      <c r="L25" s="46">
        <f t="shared" si="11"/>
        <v>1.6877637130801686</v>
      </c>
      <c r="M25" s="7">
        <f t="shared" si="11"/>
        <v>0</v>
      </c>
      <c r="N25" s="46">
        <f t="shared" si="11"/>
        <v>1.6877637130801686</v>
      </c>
      <c r="O25" s="9">
        <f t="shared" si="11"/>
        <v>0</v>
      </c>
      <c r="P25" s="7">
        <f t="shared" si="11"/>
        <v>6.751054852320674</v>
      </c>
      <c r="Q25" s="46">
        <f t="shared" si="11"/>
        <v>0</v>
      </c>
      <c r="R25" s="9">
        <f t="shared" si="11"/>
        <v>0</v>
      </c>
      <c r="S25" s="46">
        <f t="shared" si="11"/>
        <v>10.548523206751055</v>
      </c>
      <c r="T25" s="47">
        <f t="shared" si="11"/>
        <v>0</v>
      </c>
      <c r="U25" s="191">
        <f t="shared" si="11"/>
        <v>0</v>
      </c>
      <c r="V25" s="192">
        <f t="shared" si="11"/>
        <v>0</v>
      </c>
    </row>
    <row r="26" spans="2:22" s="29" customFormat="1" ht="14.25" thickBot="1">
      <c r="B26" s="559" t="s">
        <v>15</v>
      </c>
      <c r="C26" s="48">
        <f t="shared" si="5"/>
        <v>100</v>
      </c>
      <c r="D26" s="28">
        <f aca="true" t="shared" si="12" ref="D26:V26">IF($C15&lt;&gt;0,D15/$C15*100,0)</f>
        <v>26.262626262626267</v>
      </c>
      <c r="E26" s="51">
        <f t="shared" si="12"/>
        <v>14.646464646464647</v>
      </c>
      <c r="F26" s="50">
        <f t="shared" si="12"/>
        <v>11.616161616161616</v>
      </c>
      <c r="G26" s="51">
        <f t="shared" si="12"/>
        <v>0</v>
      </c>
      <c r="H26" s="50">
        <f t="shared" si="12"/>
        <v>0</v>
      </c>
      <c r="I26" s="50">
        <f t="shared" si="12"/>
        <v>0</v>
      </c>
      <c r="J26" s="51">
        <f t="shared" si="12"/>
        <v>0</v>
      </c>
      <c r="K26" s="10">
        <f t="shared" si="12"/>
        <v>34.34343434343434</v>
      </c>
      <c r="L26" s="51">
        <f t="shared" si="12"/>
        <v>0</v>
      </c>
      <c r="M26" s="49">
        <f t="shared" si="12"/>
        <v>0</v>
      </c>
      <c r="N26" s="51">
        <f t="shared" si="12"/>
        <v>0</v>
      </c>
      <c r="O26" s="10">
        <f t="shared" si="12"/>
        <v>0.5050505050505051</v>
      </c>
      <c r="P26" s="49">
        <f t="shared" si="12"/>
        <v>25.757575757575758</v>
      </c>
      <c r="Q26" s="51">
        <f t="shared" si="12"/>
        <v>0.5050505050505051</v>
      </c>
      <c r="R26" s="10">
        <f t="shared" si="12"/>
        <v>3.0303030303030303</v>
      </c>
      <c r="S26" s="51">
        <f t="shared" si="12"/>
        <v>9.595959595959595</v>
      </c>
      <c r="T26" s="91">
        <f t="shared" si="12"/>
        <v>0</v>
      </c>
      <c r="U26" s="193">
        <f t="shared" si="12"/>
        <v>0</v>
      </c>
      <c r="V26" s="194">
        <f t="shared" si="12"/>
        <v>0</v>
      </c>
    </row>
    <row r="27" ht="13.5">
      <c r="V27" s="78"/>
    </row>
    <row r="28" spans="2:22" ht="13.5">
      <c r="B28" s="152" t="s">
        <v>48</v>
      </c>
      <c r="C28" s="67" t="s">
        <v>47</v>
      </c>
      <c r="V28" s="78"/>
    </row>
    <row r="29" spans="2:3" ht="13.5">
      <c r="B29" s="152" t="s">
        <v>49</v>
      </c>
      <c r="C29" s="67" t="s">
        <v>50</v>
      </c>
    </row>
  </sheetData>
  <sheetProtection/>
  <mergeCells count="24">
    <mergeCell ref="U3:V3"/>
    <mergeCell ref="U4:V4"/>
    <mergeCell ref="M3:N3"/>
    <mergeCell ref="M4:M5"/>
    <mergeCell ref="N4:N5"/>
    <mergeCell ref="O4:O5"/>
    <mergeCell ref="T4:T5"/>
    <mergeCell ref="K4:K5"/>
    <mergeCell ref="L4:L5"/>
    <mergeCell ref="P3:Q3"/>
    <mergeCell ref="P4:P5"/>
    <mergeCell ref="R4:R5"/>
    <mergeCell ref="S4:S5"/>
    <mergeCell ref="Q4:Q5"/>
    <mergeCell ref="B3:B5"/>
    <mergeCell ref="C3:C4"/>
    <mergeCell ref="D3:J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" top="0.5905511811023623" bottom="0.3937007874015748" header="0.3937007874015748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2020-03-16T02:53:26Z</cp:lastPrinted>
  <dcterms:created xsi:type="dcterms:W3CDTF">2011-02-09T07:18:56Z</dcterms:created>
  <dcterms:modified xsi:type="dcterms:W3CDTF">2020-03-16T02:57:48Z</dcterms:modified>
  <cp:category/>
  <cp:version/>
  <cp:contentType/>
  <cp:contentStatus/>
</cp:coreProperties>
</file>